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202300"/>
  <mc:AlternateContent xmlns:mc="http://schemas.openxmlformats.org/markup-compatibility/2006">
    <mc:Choice Requires="x15">
      <x15ac:absPath xmlns:x15ac="http://schemas.microsoft.com/office/spreadsheetml/2010/11/ac" url="C:\Users\smfitri\Desktop\MPC PAHANG\Penilaian Pahang 1st\APF Final\"/>
    </mc:Choice>
  </mc:AlternateContent>
  <xr:revisionPtr revIDLastSave="0" documentId="13_ncr:1_{DABFC28C-51C5-4C93-8527-E82D41296FF2}" xr6:coauthVersionLast="47" xr6:coauthVersionMax="47" xr10:uidLastSave="{00000000-0000-0000-0000-000000000000}"/>
  <bookViews>
    <workbookView xWindow="-110" yWindow="-110" windowWidth="19420" windowHeight="11500" activeTab="2" xr2:uid="{6DE432CD-E3EA-463A-9DAF-7F623FD3B608}"/>
  </bookViews>
  <sheets>
    <sheet name="Dashboard" sheetId="9" r:id="rId1"/>
    <sheet name="Penilaian APF" sheetId="4" r:id="rId2"/>
    <sheet name="Semakan Markah" sheetId="8" r:id="rId3"/>
    <sheet name="Rubrik &amp; Evidence" sheetId="7" state="hidden" r:id="rId4"/>
    <sheet name="Glosary" sheetId="10" r:id="rId5"/>
    <sheet name="Pembuktian (Evidence)" sheetId="5" state="hidden" r:id="rId6"/>
    <sheet name="Semakan" sheetId="6" state="hidden" r:id="rId7"/>
  </sheets>
  <definedNames>
    <definedName name="_xlnm.Print_Area" localSheetId="2">'Semakan Markah'!$A$1:$G$57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 i="4" l="1"/>
  <c r="H370" i="4"/>
  <c r="H366" i="4"/>
  <c r="H362" i="4"/>
  <c r="H356" i="4"/>
  <c r="H352" i="4"/>
  <c r="H348" i="4"/>
  <c r="H342" i="4"/>
  <c r="H338" i="4"/>
  <c r="H334" i="4"/>
  <c r="H324" i="4"/>
  <c r="H320" i="4"/>
  <c r="H316" i="4"/>
  <c r="H310" i="4"/>
  <c r="H306" i="4"/>
  <c r="H302" i="4"/>
  <c r="H296" i="4"/>
  <c r="H292" i="4"/>
  <c r="H288" i="4"/>
  <c r="H278" i="4"/>
  <c r="H274" i="4"/>
  <c r="H270" i="4"/>
  <c r="H264" i="4"/>
  <c r="H260" i="4"/>
  <c r="H256" i="4"/>
  <c r="H250" i="4"/>
  <c r="H246" i="4"/>
  <c r="H242" i="4"/>
  <c r="H232" i="4"/>
  <c r="H228" i="4"/>
  <c r="H224" i="4"/>
  <c r="H218" i="4"/>
  <c r="H214" i="4"/>
  <c r="H210" i="4"/>
  <c r="H204" i="4"/>
  <c r="H200" i="4"/>
  <c r="H196" i="4"/>
  <c r="H194" i="4" s="1"/>
  <c r="H186" i="4"/>
  <c r="H182" i="4"/>
  <c r="H178" i="4"/>
  <c r="H172" i="4"/>
  <c r="H168" i="4"/>
  <c r="H164" i="4"/>
  <c r="H158" i="4"/>
  <c r="H154" i="4"/>
  <c r="H150" i="4"/>
  <c r="H140" i="4"/>
  <c r="H136" i="4"/>
  <c r="H132" i="4"/>
  <c r="H130" i="4" s="1"/>
  <c r="H126" i="4"/>
  <c r="H122" i="4"/>
  <c r="H118" i="4"/>
  <c r="H116" i="4" s="1"/>
  <c r="H112" i="4"/>
  <c r="H108" i="4"/>
  <c r="H104" i="4"/>
  <c r="H94" i="4"/>
  <c r="H90" i="4"/>
  <c r="H86" i="4"/>
  <c r="H80" i="4"/>
  <c r="H76" i="4"/>
  <c r="H72" i="4"/>
  <c r="H66" i="4"/>
  <c r="H62" i="4"/>
  <c r="H58" i="4"/>
  <c r="H48" i="4"/>
  <c r="H44" i="4"/>
  <c r="H40" i="4"/>
  <c r="H34" i="4"/>
  <c r="H30" i="4"/>
  <c r="H26" i="4"/>
  <c r="H20" i="4"/>
  <c r="H16" i="4"/>
  <c r="H70" i="4" l="1"/>
  <c r="H38" i="4"/>
  <c r="H360" i="4"/>
  <c r="H346" i="4"/>
  <c r="H332" i="4"/>
  <c r="H314" i="4"/>
  <c r="H300" i="4"/>
  <c r="H286" i="4"/>
  <c r="H268" i="4"/>
  <c r="H254" i="4"/>
  <c r="H240" i="4"/>
  <c r="H222" i="4"/>
  <c r="H208" i="4"/>
  <c r="H176" i="4"/>
  <c r="H162" i="4"/>
  <c r="H102" i="4"/>
  <c r="H84" i="4"/>
  <c r="H56" i="4"/>
  <c r="H148" i="4"/>
  <c r="H24" i="4"/>
  <c r="H10" i="4"/>
  <c r="C7" i="8"/>
  <c r="C5" i="8"/>
  <c r="C6" i="6" l="1"/>
  <c r="C4" i="6"/>
  <c r="F14" i="8" l="1"/>
  <c r="G14" i="8" s="1"/>
  <c r="F13" i="8"/>
  <c r="G13" i="8" s="1"/>
  <c r="D19" i="6" l="1"/>
  <c r="F26" i="8"/>
  <c r="G26" i="8" s="1"/>
  <c r="D39" i="6"/>
  <c r="F56" i="8"/>
  <c r="G56" i="8" s="1"/>
  <c r="D38" i="6"/>
  <c r="F55" i="8"/>
  <c r="G55" i="8" s="1"/>
  <c r="D37" i="6"/>
  <c r="F54" i="8"/>
  <c r="G54" i="8" s="1"/>
  <c r="D35" i="6"/>
  <c r="F50" i="8"/>
  <c r="G50" i="8" s="1"/>
  <c r="D34" i="6"/>
  <c r="F49" i="8"/>
  <c r="G49" i="8" s="1"/>
  <c r="D33" i="6"/>
  <c r="F48" i="8"/>
  <c r="G48" i="8" s="1"/>
  <c r="D31" i="6"/>
  <c r="F44" i="8"/>
  <c r="G44" i="8" s="1"/>
  <c r="D30" i="6"/>
  <c r="F43" i="8"/>
  <c r="G43" i="8" s="1"/>
  <c r="D29" i="6"/>
  <c r="F42" i="8"/>
  <c r="G42" i="8" s="1"/>
  <c r="D27" i="6"/>
  <c r="F38" i="8"/>
  <c r="G38" i="8" s="1"/>
  <c r="D26" i="6"/>
  <c r="F37" i="8"/>
  <c r="G37" i="8" s="1"/>
  <c r="D25" i="6"/>
  <c r="F36" i="8"/>
  <c r="G36" i="8" s="1"/>
  <c r="D23" i="6"/>
  <c r="F32" i="8"/>
  <c r="G32" i="8" s="1"/>
  <c r="D22" i="6"/>
  <c r="F31" i="8"/>
  <c r="G31" i="8" s="1"/>
  <c r="D21" i="6"/>
  <c r="F30" i="8"/>
  <c r="G30" i="8" s="1"/>
  <c r="D18" i="6"/>
  <c r="F25" i="8"/>
  <c r="G25" i="8" s="1"/>
  <c r="D17" i="6"/>
  <c r="F24" i="8"/>
  <c r="G24" i="8" s="1"/>
  <c r="D15" i="6"/>
  <c r="F20" i="8"/>
  <c r="G20" i="8" s="1"/>
  <c r="D14" i="6"/>
  <c r="F19" i="8"/>
  <c r="G19" i="8" s="1"/>
  <c r="F18" i="8"/>
  <c r="G18" i="8" s="1"/>
  <c r="D11" i="6"/>
  <c r="D9" i="6"/>
  <c r="F12" i="8"/>
  <c r="D10" i="6"/>
  <c r="D13" i="6"/>
  <c r="H53" i="4"/>
  <c r="H7" i="4"/>
  <c r="H329" i="4"/>
  <c r="H99" i="4"/>
  <c r="H283" i="4"/>
  <c r="H237" i="4"/>
  <c r="H191" i="4"/>
  <c r="H145" i="4"/>
  <c r="F15" i="8" l="1"/>
  <c r="G15" i="8" s="1"/>
  <c r="G12" i="8"/>
  <c r="F45" i="8"/>
  <c r="G45" i="8" s="1"/>
  <c r="F57" i="8"/>
  <c r="G57" i="8" s="1"/>
  <c r="F51" i="8"/>
  <c r="G51" i="8" s="1"/>
  <c r="F39" i="8"/>
  <c r="G39" i="8" s="1"/>
  <c r="F33" i="8"/>
  <c r="G33" i="8" s="1"/>
  <c r="F27" i="8"/>
  <c r="G27" i="8" s="1"/>
  <c r="F21" i="8"/>
  <c r="G21" i="8" s="1"/>
  <c r="H6" i="4"/>
  <c r="D5" i="6" l="1"/>
  <c r="G6" i="8"/>
  <c r="E5" i="8" s="1" a="1"/>
  <c r="E5" i="8" s="1"/>
  <c r="D7" i="8" l="1" a="1"/>
  <c r="D7" i="8"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2">
    <bk>
      <extLst>
        <ext uri="{3e2802c4-a4d2-4d8b-9148-e3be6c30e623}">
          <xlrd:rvb i="0"/>
        </ext>
      </extLst>
    </bk>
    <bk>
      <extLst>
        <ext uri="{3e2802c4-a4d2-4d8b-9148-e3be6c30e623}">
          <xlrd:rvb i="1"/>
        </ext>
      </extLst>
    </bk>
  </futureMetadata>
  <futureMetadata name="XLDAPR" count="1">
    <bk>
      <extLst>
        <ext uri="{bdbb8cdc-fa1e-496e-a857-3c3f30c029c3}">
          <xda:dynamicArrayProperties fDynamic="1" fCollapsed="0"/>
        </ext>
      </extLst>
    </bk>
  </futureMetadata>
  <cellMetadata count="1">
    <bk>
      <rc t="2" v="0"/>
    </bk>
  </cellMetadata>
  <valueMetadata count="2">
    <bk>
      <rc t="1" v="0"/>
    </bk>
    <bk>
      <rc t="1" v="1"/>
    </bk>
  </valueMetadata>
</metadata>
</file>

<file path=xl/sharedStrings.xml><?xml version="1.0" encoding="utf-8"?>
<sst xmlns="http://schemas.openxmlformats.org/spreadsheetml/2006/main" count="2224" uniqueCount="1600">
  <si>
    <t>Jabatan/Agensi :</t>
  </si>
  <si>
    <t xml:space="preserve">Tarikh Penilaian: </t>
  </si>
  <si>
    <t>I - ANUGERAH PENTADBIRAN CEMERLANG (APEC)</t>
  </si>
  <si>
    <t>SKOR AKHIR</t>
  </si>
  <si>
    <t>Kriteria 1: KEPIMPINAN (150 markah)</t>
  </si>
  <si>
    <t xml:space="preserve">Jumlah Skor  </t>
  </si>
  <si>
    <t>Penerangan Kriteria</t>
  </si>
  <si>
    <t>Skor</t>
  </si>
  <si>
    <t>Skor Sub-Kriteria</t>
  </si>
  <si>
    <t>Komen Keseluruhan</t>
  </si>
  <si>
    <t>1. Dr. A (Ketua Penilai)</t>
  </si>
  <si>
    <t>2. Pn.B</t>
  </si>
  <si>
    <t>3. En. C</t>
  </si>
  <si>
    <t>4. En. D</t>
  </si>
  <si>
    <t>Kriteria 2: OBJEKTIF (90 markah)</t>
  </si>
  <si>
    <t>2.1. Penetapan Objektif SMART (30 markah)</t>
  </si>
  <si>
    <t xml:space="preserve"> 2.2. Keselarasan Objektif dengan Visi dan Misi Organisasi  (30 markah)</t>
  </si>
  <si>
    <t>Kriteria 3: STRATEGI (90 markah)</t>
  </si>
  <si>
    <t>Kriteria ini menyemak bagaimana objektif organisasi dibangunkan dan dilaksanakan. Ianya juga menyemak  bagaimana kemajuan strategi diukur dan dikekalkan.</t>
  </si>
  <si>
    <t>Kriteria ini menyemak bagaimana ketua jabatan/agensi/organisasi membangun dan memudahkan pencapaian visi, misi organisasi, yang diperlukan bagi kejayaan jangka panjang.</t>
  </si>
  <si>
    <t>1.1. Visi dan Misi Organisasi (60 markah)</t>
  </si>
  <si>
    <t>1.2. Komitmen Kepimpinan terhadap Produktiviti (45 markah)</t>
  </si>
  <si>
    <t xml:space="preserve"> 2.3. Pengukuran dan Penilaian Pencapaian Objektif (30 markah)</t>
  </si>
  <si>
    <t>3.1. Perancangan Strategik Jangka Panjang dan Pendek (30 markah)</t>
  </si>
  <si>
    <t xml:space="preserve"> 3.2. Pengagihan Sumber yang Efisien  (30 markah)</t>
  </si>
  <si>
    <t xml:space="preserve"> 3.3. Pemantauan dan Penyesuaian Strategi (30 markah)</t>
  </si>
  <si>
    <t>Kriteria 7: OUTCOME (150 markah)</t>
  </si>
  <si>
    <t>7.1. Pengukuran Outcome (60 markah)</t>
  </si>
  <si>
    <t>7.2.  Pelaporan Outcome (45 markah)</t>
  </si>
  <si>
    <t>7.3.  Penilaian dan Penambahbaikan Outcome (45 markah)</t>
  </si>
  <si>
    <t>1.3. Latihan dan Pembangunan Kepimpinan (45 markah)</t>
  </si>
  <si>
    <t>8.1. Sistem Pengurusan Pengetahuan (40 markah)</t>
  </si>
  <si>
    <t>Kriteria ini menyemak bagaimana strategi organisasi dibangunkan dan dilaksanakan. Ianya juga menyemak  bagaimana pengagihan sumber yang efisien, pemantauan dan penyesuaian strategi.</t>
  </si>
  <si>
    <t>Kriteria ini menyemak bagaimana jabatan/agensi berkomunikasi dengan pelanggan serta mengukur kepuasan pelanggan melalui maklumbalas untuk penambahbaikan.</t>
  </si>
  <si>
    <t>Kriteria ini menyemak bagaimana jabatan/agensi menyampaikan perkhidmatan yang berkualiti dan boleh di akses dalam meningkatkan kecekapan perkhidmatan</t>
  </si>
  <si>
    <t>Kriteria ini menyemak bagaimana jabatan/agensi mengukur, melapor dan menilai serta membuat penambahbaikan terhadap output perkhidmatan.</t>
  </si>
  <si>
    <t>Kriteria ini menyemak bagaimana jabatan/agensi mengukur, melapor dan menilai outcome untuk penambahbaikan.</t>
  </si>
  <si>
    <t>Kriteria ini menilai bagaimana jabatan/agensi menguruskan, mengumpul dan menyebarkan maklumat(pengetahuan) dalam proses pembuatan keputusan.</t>
  </si>
  <si>
    <t>Kriteria 4: PELANGGAN (120 markah)</t>
  </si>
  <si>
    <t>4.1 Interaksi dan Komunikasi dengan Pelanggan (42 markah)</t>
  </si>
  <si>
    <t>4.2 Kepuasan Pelanggan (42 markah)</t>
  </si>
  <si>
    <t>4.3 Maklum Balas Pelanggan dan Penambahbaikan (36 markah)</t>
  </si>
  <si>
    <t>Kriteria 5: PERKHIDMATAN (180 markah)</t>
  </si>
  <si>
    <t>5.1.  Kualiti Perkhidmatan (60 markah)</t>
  </si>
  <si>
    <t>5.2.  Kecekapan Perkhidmatan (60 markah)</t>
  </si>
  <si>
    <t>5.3.  Aksesibiliti Perkhidmatan (60 markah)</t>
  </si>
  <si>
    <t>Kriteria 6: OUTPUT (120 markah)</t>
  </si>
  <si>
    <t>6.1. Pengukuran Output Perkhidmatan (42 markah)</t>
  </si>
  <si>
    <t>6.2.  Pelaporan Output (42 markah)</t>
  </si>
  <si>
    <t>6.3.  Penilaian dan Penambahbaikan Output (36 markah)</t>
  </si>
  <si>
    <t>Kriteria 8: PENGURUSAN PENGETAHUAN (100 markah)</t>
  </si>
  <si>
    <t>8.2 Pengumpulan dan Penyebaran Pengetahuan (30 markah)</t>
  </si>
  <si>
    <t>8.3. Penggunaan Pengetahuan dalam Pembuatan Keputusan (30 markah)</t>
  </si>
  <si>
    <t>Pembuktian
Evidence</t>
  </si>
  <si>
    <t>Visi memberikan panduan umum dan motivasi kepada semua pihak dalam organisasi untuk bergerak ke arah yang sama, serta memberi inspirasi tentang potensi dan matlamat besar yang ingin dicapai. Visi haruslah jelas, berfokus, dan memotivasi semua anggota organisasi.
Misi memberi fokus pada aktiviti harian, strategi, dan objektif yang perlu dicapai dalam jangka masa pendek hingga sederhana. Ia memberi penjelasan tentang peranan organisasi dalam memenuhi keperluan pihak berkepentingan, seperti pelanggan, pekerja, dan masyarakat. Misi haruslah praktikal, jelas, dan mencerminkan nilai-nilai teras organisasi.</t>
  </si>
  <si>
    <t>Tahap kesungguhan dan dedikasi yang ditunjukkan oleh pihak kepimpinan dalam memastikan bahawa produktiviti organisasi dipertingkatkan melalui tindakan, sokongan dan perancangan strategik yang konsisten. Ini melibatkan kepimpinan yang mengambil langkah proaktif untuk menggalakkan, memotivasi, dan menyokong inisiatif produktiviti di semua peringkat organisasi.</t>
  </si>
  <si>
    <t>Pembangunan kepimpinan bertujuan untuk mengasah kualiti kepimpinan seperti komunikasi, ketegasan, kreativiti, kemahiran interpersonal, serta kemampuan dalam menangani perubahan dan konflik. Latihan kepimpinan biasanya melibatkan program pendidikan yang menekankan aspek teori dan amali, manakala pembangunan kepimpinan merangkumi pendekatan jangka panjang yang berterusan, termasuk mentorship, coaching, dan peluang pembangunan kerjaya.Tujuan utama latihan dan pembangunan kepimpinan adalah untuk melahirkan pemimpin yang mampu memimpin pasukan secara efektif, meningkatkan prestasi organisasi, dan membawa perubahan positif kepada budaya kerja.</t>
  </si>
  <si>
    <t>Pendekatan SMART membantu memastikan objektif yang ditetapkan dapat dicapai dengan cara yang teratur dan terukur, serta memberi motivasi dan fokus yang lebih jelas kepada individu atau organisasi.
S (Specific) - Spesifik: Objektif mesti jelas dan terperinci, menjelaskan apa yang ingin dicapai dengan tepat.
M (Measurable) - Boleh Diukur: Objektif perlu mempunyai kriteria yang boleh diukur untuk menilai kemajuan dan kejayaan.
A (Achievable) - Boleh Dicapai: Objektif mestilah realistik dan dapat dicapai berdasarkan sumber yang ada.
R (Relevant) - Relevan: Objektif mesti selaras dengan matlamat jangka panjang dan relevan kepada misi serta visi organisasi.
T (Time-bound) - Berbatas Waktu: Objektif perlu mempunyai had masa yang jelas, supaya ia dapat dicapai dalam tempoh tertentu.</t>
  </si>
  <si>
    <t>Memastikan bahawa semua matlamat dan objektif yang ditetapkan oleh organisasi selaras dan menyokong visi serta misi yang telah ditentukan. Ia melibatkan penyelarasan langkah-langkah strategik dan aktiviti harian organisasi agar dapat mencapai tujuan jangka panjang yang lebih besar, seperti yang digariskan dalam visi dan misi organisasi tersebut. Objektif yang jelas dan selaras membantu organisasi bergerak dalam arah yang konsisten dan fokus, serta memberikan hasil yang sesuai dengan harapan pihak berkepentingan.</t>
  </si>
  <si>
    <t>Proses yang digunakan untuk menilai sejauh mana objektif yang telah ditetapkan dalam sesebuah organisasi telah tercapai. Ia melibatkan pengumpulan data, analisis prestasi, dan perbandingan antara hasil yang diperoleh dengan matlamat yang ditetapkan. pengukuran dan penilaian pencapaian objektif adalah penting untuk memastikan bahawa organisasi berada di landasan yang betul, mengenal pasti sebarang jurang dalam prestasi, dan membuat keputusan yang berdasarkan data untuk memperbaiki dan menyempurnakan strategi serta tindakan yang diambil.</t>
  </si>
  <si>
    <t xml:space="preserve">Perancangan Strategik Jangka Panjang adalah proses merancang matlamat dan tindakan yang akan dilaksanakan dalam tempoh masa yang lebih panjang, biasanya antara tiga hingga lima tahun atau lebih. Ia memberi tumpuan kepada visi, arah tuju, dan matlamat utama organisasi untuk masa depan. Perancangan Strategik Jangka Pendek pula merujuk kepada matlamat dan tindakan yang perlu dilaksanakan dalam tempoh masa yang lebih singkat, biasanya kurang daripada setahun. Ia lebih berfokus pada keperluan segera dan langkah-langkah taktikal yang membantu organisasi mencapai matlamat jangka panjang. </t>
  </si>
  <si>
    <t>Proses menggunakan sumber organisasi (seperti kewangan, tenaga kerja, masa, dan aset) dengan cara yang paling berkesan dan optimum untuk mencapai matlamat dan objektif yang telah ditetapkan. Ini melibatkan pembahagian sumber secara strategik untuk memastikan bahawa setiap sumber digunakan dengan maksimum, tanpa pembaziran, dan memberi impak yang paling besar terhadap hasil yang diinginkan.</t>
  </si>
  <si>
    <t>Proses berterusan yang melibatkan penilaian dan penyesuaian terhadap strategi yang telah dirancang, untuk memastikan bahawa ia kekal relevan, berkesan, dan selaras dengan perubahan persekitaran atau keperluan organisasi. Proses ini memastikan bahawa strategi yang dilaksanakan memberikan hasil yang diinginkan dan membolehkan organisasi menyesuaikan diri dengan cabaran baru atau perubahan dalam pasaran, teknologi, atau faktor dalaman.</t>
  </si>
  <si>
    <t>Proses pertukaran maklumat, maklum balas, dan hubungan yang terjalin antara organisasi dan pelanggan. Ia melibatkan cara-cara di mana organisasi berkomunikasi, memahami, dan memberi respon kepada keperluan, harapan, dan masalah pelanggan. Interaksi ini boleh berlaku melalui pelbagai saluran, seperti perkhidmatan pelanggan, pemasaran, media sosial, e-mel, atau mesyuarat langsung.</t>
  </si>
  <si>
    <t>Tahap perasaan pelanggan terhadap produk, perkhidmatan, atau pengalaman yang diterima daripada sesebuah organisasi, yang diukur berdasarkan sejauh mana keperluan dan harapan mereka dipenuhi. Ia adalah ukuran subjektif yang menggambarkan sejauh mana pelanggan merasa puas atau tidak puas dengan keputusan pembelian atau penggunaan perkhidmatan yang mereka terima.</t>
  </si>
  <si>
    <t>Proses menerima dan menggunakan input atau reaksi daripada pelanggan, pekerja, atau pihak berkepentingan untuk meningkatkan kualiti, prestasi, atau proses dalam organisasi.
Maklum Balas adalah informasi, komen, atau cadangan yang diterima daripada individu atau kumpulan yang terlibat dengan organisasi, seperti pelanggan, pekerja, atau pihak luar. 
Penambahbaikan adalah tindakan yang diambil oleh organisasi untuk memperbaiki kualiti, perkhidmatan, proses, atau produk berdasarkan maklum balas yang diterima. Ia melibatkan analisis terhadap maklum balas untuk mengenal pasti kekurangan atau masalah, dan kemudian merancang serta melaksanakan perubahan atau pembaharuan untuk meningkatkan prestasi dan kepuasan pihak berkepentingan.</t>
  </si>
  <si>
    <t>Komponen Utama</t>
  </si>
  <si>
    <t>KEPIMPINAN</t>
  </si>
  <si>
    <t>Sub-kriteria</t>
  </si>
  <si>
    <t>Pembuktian</t>
  </si>
  <si>
    <t>Skala</t>
  </si>
  <si>
    <t>Pemberat</t>
  </si>
  <si>
    <t>OBJEKTIF</t>
  </si>
  <si>
    <t>1.2. Komitmen Kepimpinan terhadap Produktiviti</t>
  </si>
  <si>
    <t>1.1 Visi dan misi organisasi</t>
  </si>
  <si>
    <t>1.3. Latihan dan Pembangunan Kepimpinan</t>
  </si>
  <si>
    <t>STRATEGI</t>
  </si>
  <si>
    <t>2.1 Penetapan Objektif SMART</t>
  </si>
  <si>
    <t>2.2. Keselarasan Objektif dengan Visi dan Misi Organisasi</t>
  </si>
  <si>
    <t xml:space="preserve">2.3. Pengukuran dan Penilaian Pencapaian Objektif </t>
  </si>
  <si>
    <t>3.1 Perancangan Strategik Jangka Panjang dan Pendek</t>
  </si>
  <si>
    <t>3.2. Pengagihan Sumber yang Efisien</t>
  </si>
  <si>
    <t>3.3. Pemantauan dan Penyesuaian Strategi</t>
  </si>
  <si>
    <t>PELANGGAN</t>
  </si>
  <si>
    <t>4.1 Interaksi dan Komunikasi dengan Pelanggan</t>
  </si>
  <si>
    <t>4.2. Kepuasan Pelanggan</t>
  </si>
  <si>
    <t>4.3. Maklum Balas Pelanggan dan Penambahbaikan</t>
  </si>
  <si>
    <t>PERKHIDMATAN</t>
  </si>
  <si>
    <t>5.1 Kualiti Perkhidmatan</t>
  </si>
  <si>
    <t>5.2. Kecekapan Perkhidmatan</t>
  </si>
  <si>
    <t>5.3. Aksesibiliti Perkhidmatan</t>
  </si>
  <si>
    <t>OUTPUT</t>
  </si>
  <si>
    <t>OUTCOME</t>
  </si>
  <si>
    <t>6.1 Pengukuran Output Perkhidmatan</t>
  </si>
  <si>
    <t>6.2. Pelaporan Output</t>
  </si>
  <si>
    <t>6.3. Penilaian dan Penambahbaikan Output</t>
  </si>
  <si>
    <t xml:space="preserve">7.1 Pengukuran Outcome </t>
  </si>
  <si>
    <t xml:space="preserve">7.2. Pelaporan Outcome </t>
  </si>
  <si>
    <t>7.3. Penilaian dan Penambahbaikan Outcome</t>
  </si>
  <si>
    <t>PENGURUSAN PENGETAHUAN</t>
  </si>
  <si>
    <t>8.1 Sistem Pengurusan Pengetahuan</t>
  </si>
  <si>
    <t>8.2. Pengumpulan dan Penyebaran Pengetahuan</t>
  </si>
  <si>
    <t>8.3. Penggunaan Pengetahuan dalam Pembuatan Keputusan</t>
  </si>
  <si>
    <t>•	Tidak ada dokumentasi rasmi mengenai pengukuran outcome seperti keberhasilan /impak
•	Tiada outcome yang boleh diukur seperti laporan atau minit mesyuarat keberhasilan/impak/ kewangan</t>
  </si>
  <si>
    <t>Salinan dokumen rasmi yang memaparkan pengukuran outcome seperti:
•	Laporan tahunan yang memaparkan outcome.
•	Laporan kajian semula prestasi dan penambahbaikan
•	Laporan Penilaian prestasi atau kajian impak</t>
  </si>
  <si>
    <t>•	Laporan audit atau penilaian pihak ketiga
•	Data prestasi organisasi (contohnya hasil kewangan, produktiviti, penambahbaikan atau pencapaian objektif utama)</t>
  </si>
  <si>
    <t>Analisis Outcome Program
•	Dokumen Tindakan Susulan berdasarkan outcome
•	Minit mesyuarat atau memo yang menunjukkan keputusan dibuat berkaitan data outcome</t>
  </si>
  <si>
    <t>•	Data atau Laporan Prestasi
•	Surat / Sijil pengesahan pihak luar (rakan kongsi, pelanggan) yang mengesahkan hasil
•	Dokumen ini hendaklah menunjukkan bahawa outcome (hasil/keberkesanan/impak) telah ditulis dengan jelas dan boleh diakses oleh pihak dalam organisasi.</t>
  </si>
  <si>
    <t>•	Penyediaan Kriteria Pengukuran yang menyeluruh. Dokumen: Skema Penilaian/ Pengukuran/ pelantikan penyedia kriteria yang mewakili keseluruhan skop yang perlu dinilai.
•	Laporan komunikasi dalaman menunjukkan perbincangan dalaman dilakukan.</t>
  </si>
  <si>
    <t>•	Kriteria diperakui oleh pihak pengurusan. Dokumen: Minit Mesyuarat/ Surat/ Dokumen menununjukkan pengurusan tertinggi bersetuju.
•	atau sesi komunikasi (seperti town hall atau bengkel) yang membincangkan outcome organisasi.</t>
  </si>
  <si>
    <t>•	Kriteria yang diperaku disampaikan kepada panel penilai. Dokumen: latihan atau pembentangan yang menunjukkan bahawa kakitangan dan pemegang kepentingan telah diberi pemahaman yang jelas mengenai visi dan misi organisasi.</t>
  </si>
  <si>
    <t>•	Pelaksanaan Penilaian dilaksankan secara berkala berdasarkan kriteria yang diperaku. Dokumen: Jadual Penilaian/ Pengumpulan Data/ Analisi Data/ Dokumen Pembentangan yang menujukkan ianya dilaksanakan secara berkala seperti minit mesyuarat.</t>
  </si>
  <si>
    <t>•	Analisis dapatan disediakan. Dokumen: Laporan analisis/ Data prestasi organisasi (contohnya hasil kewangan, produktiviti, penambahbaikan atau pencapaian objektif utama) yang mencerminkan keberkesanan visi dan misi dalam meningkatkan prestasi organisasi.
•	Penilaian prestasi atau kajian impak dilkakukan.</t>
  </si>
  <si>
    <t>•	Kriteria yang telah ditambahbaik telah disediakan. Dokumen: Kriteria baharu yang telah ditambahbaik.</t>
  </si>
  <si>
    <t>•	Dapatan penilaian disampaikan kepada Pengurusan Tertinggi dan Bahagian yang berkaitan.
Dokumen: Laporan/ minit mesyuarat/ bukti bergambar pembentangan.
•	Testimoni atau maklum balas daripada kakitangan, pemegang kepentingan, atau pelanggan.</t>
  </si>
  <si>
    <t>•	Penilaian dilaksanakan semula mengunankan pengukuran yang ditambahbaik. Dokumen: Laporan penilaian</t>
  </si>
  <si>
    <t>•	Nota ringkas atau Laporan asas.</t>
  </si>
  <si>
    <t>•	Laporan outcome hanya kepada unit tertentu.</t>
  </si>
  <si>
    <t>•	Laporan dalam template rasmi.
•	Dokumen seperti minit mesyuarat  dalaman yang berkaitan.</t>
  </si>
  <si>
    <t>•	Salinan dokumen rasmi yang memaparkan pengukuran outcome
•	Dokumen ini hendaklah menunjukkan bahawa outcome (hasil/keberkesanan/impak) telah ditulis dengan jelas dan boleh diakses oleh pihak dalam organisasi.</t>
  </si>
  <si>
    <t>•	Kaedah pengumpulan data disediakan. Dokumen: Dokumen berkaitan kaedah pelaporan.</t>
  </si>
  <si>
    <t>•	Pelaksanaan Pelaporan dilaksankan secara berkala berdasarkan kriteria yang diperaku. Dokumen: Jadual Penilaian/ Pengumpulan Data/ Analisi Data/ Dokumen Pembentangan yang menujukkan ianya dilaksanakan secara berkala seperti minit mesyuarat.</t>
  </si>
  <si>
    <t>•	Analisis dapatan disediakan. Dokumen: Laporan analisis/ Data prestasi organisasi (contohnya hasil kewangan, produktiviti, penambahbaikan atau pencapaian objektif utama) yang mencerminkan keberkesanan visi dan misi dalam meningkatkan prestasi organisasi.</t>
  </si>
  <si>
    <t>•	Dapatan penilaian disampaikan kepada Pengurusan Tertinggi dan Bahagian yang berkaitan.
•	Dokumen: Laporan/ minit mesyuarat/ bukti bergambar pembentangan.</t>
  </si>
  <si>
    <t>•	Penilaian dilaksanakan semula mengunankan pengukuran yang ditambahbaik. Dokumen: Laporan penilaian.</t>
  </si>
  <si>
    <t>•	Tiada aktiviti tambahbaik direkodkan.
•	Tiada dokumen berkaitan.</t>
  </si>
  <si>
    <t>•	Salinan dokumen rasmi yang memaparkan pengukuran outcome</t>
  </si>
  <si>
    <t>•	Kertas cadangan/permulaan pelan bagi penambahbaikan.</t>
  </si>
  <si>
    <t>•	Dokumentasi yang menunjukkan kajian telah dijalankan</t>
  </si>
  <si>
    <t>•	Dokumen ini hendaklah menunjukkan bahawa outcome (hasil/keberkesanan/impak) telah ditulis dengan jelas dan boleh diakses oleh pihak dalam organisasi.</t>
  </si>
  <si>
    <t>•	Penyediaan Kriteria Pengukuran yang menyeluruh. Dokumen: Skema Penilaian/ Pengukuran/ pelantikan penyedia kriteria yang mewakili keseluruhan skop yang perlu dinilai.</t>
  </si>
  <si>
    <t>•	Tiada bukti kewujudan sistem.
•	Tiada pelan atau dokumen berkaitan KMS.
•	Pengetahuan tidak direkod atau disimpan secara formal.</t>
  </si>
  <si>
    <t>•	Mengandungi bukti perkongsian tidak formal (tangkapan skrin, emel, dll).</t>
  </si>
  <si>
    <t>•	Dokumen digunakan oleh sebahagian staf/jabatan sahaja.
•	Mempunyai struktur kandungan atau garis panduan tidak rasmi.</t>
  </si>
  <si>
    <t>•	Terdapat penggunaan platform simpanan asas (misalnya: Google Drive, OneDrive, folder awam).</t>
  </si>
  <si>
    <t>•	Dokumen yang menunjukkan pengurusan pengetahuan yang lengkap dan mengandungi semua dokumen berikut:
1.	SOP dan manual kerja
2.	Lesson learned &amp; best practices
3.	Minit mesyuarat dan laporan projek
4.	Template dokumen rasmi
5.	Video latihan atau e-learning
6.	Direktori pakar dalaman
7.	Dasar dan pekeliling organisasi</t>
  </si>
  <si>
    <t>•	Sistem KM telah dibangunkan dengan fungsi asas (ruangan simpanan, capaian staf, struktur fail).</t>
  </si>
  <si>
    <t>•	Borang atau rekod input pengguna
•	Struktur kategori/metadata yang jelas dalam sistem.</t>
  </si>
  <si>
    <t>•	Bukti penggunaan sistem seperti log akses atau laporan ToT yang dianjurkan</t>
  </si>
  <si>
    <t>•	Dokumen lengkap dan terkini:
1.	Digunakan secara aktif oleh sebahagian besar jabatan.
2.	Mempunyai garis panduan, tetapi belum menyeluruh.
3.	Laporan statistik penggunaan atau pengguna terlatih/kompeten.</t>
  </si>
  <si>
    <t>•	Sistem KMS berfungsi sepenuhnya (portal dalaman, intranet, database KM).
•	Polisi/Kerangka Pengurusan Pengetahuan rasmi organisasi.</t>
  </si>
  <si>
    <t>•	Rekod latihan staf menggunakan sistem atau mengikuti latihan ToT.
•	Laporan penggunaan berkala (bulanan/tahunan).</t>
  </si>
  <si>
    <t>•	Integrasi dengan sistem lain (HR, CRM, projek dsb.)
•	Bukti kemaskini kandungan dan pengurusan kualiti pengetahuan</t>
  </si>
  <si>
    <t>•	Mengandungi dokumen lengkap dan terkini:
1.	Pelan atau kertas cadangan pembangunan sistem/modul/SOP.
2.	Testimoni/soal selidik atau maklum balas pengguna
3.	Perbandingan prestasi sebelum dan selepas pelaksanaan sistem
4.	Laporan kajian semula prestasi/Penilaian prestasi atau kajian impak</t>
  </si>
  <si>
    <t>•	Tiada bukti dokumentasi pengetahuan.
•	Tiada SOP, polisi, atau rekod perkongsian.
•	Tiada platform formal (portal/intranet).</t>
  </si>
  <si>
    <t>•	Pengetahuan dikumpul dan disebar secara tidak formal (contoh: melalui emel, perbualan lisan, atau nota peribadi).</t>
  </si>
  <si>
    <t>•	Nota mesyuarat atau emel yang mengandungi perkongsian pengetahuan</t>
  </si>
  <si>
    <t>•	Soal selidik atau maklum balas pengguna
•	Dikongsi dalam Unit sahaja</t>
  </si>
  <si>
    <t>•	Dokumen yang tersusun atau dikongsi secara meluas.</t>
  </si>
  <si>
    <t>•	Terdapat usaha dan proses untuk mengumpul dan menyebar pengetahuan, walaupun belum menyeluruh
•	Bukti latihan atau bengkel perkongsian pengetahuan.</t>
  </si>
  <si>
    <t>•	Portal dalaman/intranet dengan bahan rujukan.
•	Ada kaedah atau platform asas (misalnya folder bersama, intranet mudah).</t>
  </si>
  <si>
    <t>•	SOP atau garis panduan pengumpulan/penyebaran pengetahuan.</t>
  </si>
  <si>
    <t>•	Dokumen lesson learned, best practices, laporan pasca-projek.
•	Digunakan dalam beberapa jabatan atau projek.</t>
  </si>
  <si>
    <t>•	Dasar rasmi pengurusan pengetahuan.
•	Sistem Pengurusan Pengetahuan (KM System / Repository)</t>
  </si>
  <si>
    <t>•	Laporan berkala pengumpulan &amp; penyebaran (misalnya laporan bulanan atau tahunan KM).
•	Template dokumentasi (e.g. format lesson learned, knowledge brief).</t>
  </si>
  <si>
    <t>•	Rekod aktiviti komuniti praktis (CoP), forum dalaman, atau sesi perkongsian.
•	Bukti penggunaan platform KM oleh semua jabatan.</t>
  </si>
  <si>
    <t>•	Laporan kajian semula prestasi KM dikongsikan kepada organisasi
•	Semua jabatan terlibat</t>
  </si>
  <si>
    <t>•	Tiada dokumentasi.
•	Tiada SOP, rekod, atau sistem untuk pengumpulan/penyebaran pengetahuan.
•	Pengetahuan tidak disimpan secara formal- Tiada sistem atau usaha pengumpulan pengetahuan.
•	Amalan berdasarkan andaian atau pendapat peribadi.</t>
  </si>
  <si>
    <t>•	Bukti rujukan tidak formal seperti emel, nota mesyuarat ringkas.</t>
  </si>
  <si>
    <t>•	Laporan atau memo yang merujuk pengetahuan terdahulu (jika ada).</t>
  </si>
  <si>
    <t>•	Ada sistem khusus atau SOP yang digunakan secara tetap.</t>
  </si>
  <si>
    <t>•	Ada proses jelas untuk mengakses maklumat bagi keputusan.</t>
  </si>
  <si>
    <t>•	Dokumen "lesson learned", minit mesyuarat, atau dokumentasi keputusan lepas.</t>
  </si>
  <si>
    <t>•	Wujud proses asas untuk menyimpan dan berkongsi pengetahuan.</t>
  </si>
  <si>
    <t>•	Terdapat akses kepada data, laporan, atau SOP terdahulu.</t>
  </si>
  <si>
    <t>•	SOP berkaitan proses pembuatan keputusan.
•	Laporan analisis terdahulu digunakan sebagai rujukan.
•	Bukti penggunaan pangkalan data atau sistem rujukan dalaman.</t>
  </si>
  <si>
    <t>•	Sistem Pengurusan Pengetahuan (e.g. KM portal, intranet).
•	Dasar atau polisi penggunaan pengetahuan dalam keputusan</t>
  </si>
  <si>
    <t>•	Sistem pengurusan pengetahuan disepadukan dalam proses kerja.</t>
  </si>
  <si>
    <t>•	Pengetahuan digunakan secara konsisten dan menjadi sebahagian daripada budaya organisasi.
•	Keputusan dibuat berdasarkan data, pengalaman terdokumen, dan pengetahuan terdahulu.</t>
  </si>
  <si>
    <t>•	Dashboard/data analytics digunakan dalam keputusan.
•	Dokumentasi lengkap: laporan penilaian risiko, benchmarking, kajian impak, laporan strategik.
•	Bukti integrasi pengetahuan dalam semua peringkat keputusan</t>
  </si>
  <si>
    <t>Mengukur kualiti perkhidmatan yang ditawarkan memenuhi keperluan pelanggan dan mematuhi standard yang ditetapkan.</t>
  </si>
  <si>
    <t>Mengukur kecekapan perkhidmatan yang ditawarkan dapat menjimatkan masa, kos dan mengurangkan beban pelanggan.</t>
  </si>
  <si>
    <t xml:space="preserve">Perkhidmatan yang ditawarkan mestilah mudah diakses dan inklusif oleh semua pihak berkepentingan termasuk golongan kurang upaya dan luar bandar. </t>
  </si>
  <si>
    <t xml:space="preserve">Output merujuk kepada hasil daripada aktiviti perkhidmatan atau proses kerja untuk menilai kecekapan dan prestasi sebenar organisasi. </t>
  </si>
  <si>
    <t xml:space="preserve">Pelaporan output perlu dilaksanakan secara berkala, konsisten dan telus sebagai rujukan dalaman dan pihak berkepentingan dalam menyokong pembuatan Keputusan yang lebih efektif. </t>
  </si>
  <si>
    <t xml:space="preserve">Output perlu dinilai secara berkala bagi membolehkan organisasi mengenal pasti ruang untuk penambahbaikan bagi meningkatkan kualiti kerja. </t>
  </si>
  <si>
    <t>Outcome merujuk kepada impak atau kesan jangka panjang hasil daripada perkhidmatan yang diberikan. Hasil penting dalam menilai keberkesanan dan sebagai indikator utama dasar kerajaan.</t>
  </si>
  <si>
    <t>Pelaporan outcome perlu dilaksanakan secara berkala bagi menunjukkan tahap kejayaan program atau dasar yang dilaksanakan. Pelaporan perlu dikongsikan kepada pihak berkepentingan/pengurusan atasan dalam proses membuat keputusan.</t>
  </si>
  <si>
    <t xml:space="preserve">Proses penilaian perlu didokumentasikan bagi membolehkan penambahbaikan outcome dilaksanakan secara berkala untuk tujuan kajian semula prestasi program atau perkhidmatan. </t>
  </si>
  <si>
    <t>Sistem pengurusan pengetahuan membolehkan organisasi menyimpan, mengurus dan mengakses maklumat dengan efektif bagi memperbaiki prestasi organisasi.</t>
  </si>
  <si>
    <t xml:space="preserve">Pengumpulan dan penyebaran pengetahuan secara sistematik membantu warga kerja mendapat akses kepada maklumat organisasi. Proses penyebaran pengetahuan ini juga menyokong kepada Kemahiran dan pengetahuan warga kerja. </t>
  </si>
  <si>
    <t xml:space="preserve">Proses pengumpulan data secara tepat, cekap dan berkesan perlu didokumentasikan bagi tujuan penyebaran pengetahuan dalam membantu pembuatan Keputusan melalui analisis dalaman dan luaran. </t>
  </si>
  <si>
    <t>•	Tiada visi dan misi yang dilampirkan.
•	Tidak menetapkan visi dan misi.</t>
  </si>
  <si>
    <t>•	Ada visi dan misi tapi tidak disemak. (Dokumen: Visi dan misi dicetak)</t>
  </si>
  <si>
    <t>•	Ada Visi dan Misi dan disemak.(Dokumen: MKSP/ Minit Visi dan Misi dikemaskini dan lain-lain)</t>
  </si>
  <si>
    <t>•	Visi dan Misi dikemaskini namun tidak dipamerkan dan tidak difahami oleh warga kerja/orang awam.</t>
  </si>
  <si>
    <t>•	Ada visi, misi, dikemaskini serta dipamerkan dengan jelas dan boleh diakses oleh pihak dalam organisasi.
•	(Dokumen: Di dinding dan Portal)</t>
  </si>
  <si>
    <t>•	Ada Pensijilan ISO visi misi, dikemaskini, dipamerkan melaui semua saluran serta difahami oleh organisasi
•	(Dokumen: Email, Surat)</t>
  </si>
  <si>
    <t>•	Ada Pensijilan ISO visi misi, dikemaskini dan ada diberi kefahaman secara berterusan
•	(Dokumen: Kursus/Bengkel)</t>
  </si>
  <si>
    <t>•	Ada Pensijilan ISO visi misi, dikemaskini dan ada penglibatan orang luar
•	(Dokumen: Karnival, Portal)</t>
  </si>
  <si>
    <t>•	Ada Pensijilan ISO visi misi, dikemaskini dan ada penglibatan orang luar serta dibuktikan kefahaman.
•	(Dokumen: Soal Selidik Kefahaman, Pelaporan Audit Luar)</t>
  </si>
  <si>
    <t xml:space="preserve">•	Pembuktian soal selidik atau kajian. Pemarkahan Penilaian Organisasi Luar. (Terdapat maklum balas) </t>
  </si>
  <si>
    <t>•	Terdpat maklum balas dan mengambil tindakan. 
•	(Dokumen: Minit mesyurat)</t>
  </si>
  <si>
    <t>•	Prestasi organisasi dapat diukur dan dibandingkan dengan sebelum ini.</t>
  </si>
  <si>
    <t>•	Patuh kepada Piawaian Pensijilan Antarabangsa 
•	Mendapat Anugerah daripada organisasi luar.
•	Peningkatan hasil kewangan/ prestasi organisasi berbanding tahun sebelum.
•	(Dokumen: Laporan Tahunan/Pencapaian)</t>
  </si>
  <si>
    <t>•	Tidak ada dokumentasi rasmi mengenai komitmen kepimpinan terhadap produktiviti.</t>
  </si>
  <si>
    <t>•	Visi dan misi organisasi disertakan dalam buku panduan jabatan atau laman web rasmi.
•	Contoh Pembuktian : paparan di buku panduan/laman web rasmi</t>
  </si>
  <si>
    <t>•	Pelan strategik jabatan yang menyokong pencapaian visi/misi telah dibangunkan oleh pihak pengurusan.
•	Contoh Pembuktian : dokumen pelan strategik</t>
  </si>
  <si>
    <t>•	Pelan tindakan yang menjelaskan bagaimana visi dan misi akan diterjemahkan dalam pelaksanaan pelan strategik yang disediakan.
•	Contoh Pembuktian: Pelan tindakan kepada pelan strategik.</t>
  </si>
  <si>
    <t>•	Pengurusan telah mengesahkan dan mengedarkan pelan strategik jabatan kepada semua kakitangan dan pihak pemegang kepentingan.
•	Contoh Pembuktian : surat/emel pengedaran pelan strategik</t>
  </si>
  <si>
    <t>•	Pelan tindakan tahunan (berdasarkan visi/misi) disediakan dan diluluskan dalam mesyuarat pengurusan.
•	Contoh Pembuktian : minit mesyuarat dan slaid pembentangan.</t>
  </si>
  <si>
    <t>•	Penetapan KPI jabatan/unit selaras dengan hala tuju visi dan misi organisasi.
•	Contoh Pembuktian : laporan penetapan KPI</t>
  </si>
  <si>
    <t>•	Projek/inisiatif khusus dijalankan untuk menyokong pencapaian visi dan misi (contoh: transformasi digital, tadbir urus baik).
•	Contoh Pembuktian : laporan projek yang dilaksanakan</t>
  </si>
  <si>
    <t>•	Pemantauan kemajuan pelan tindakan dilakukan secara berkala oleh pengurusan melalui laporan dan mesyuarat.slaid pembentangan dan minit mesyuarat
•	Contoh Pembuktian : laporan pemantauan kemajuan pelan tindakan</t>
  </si>
  <si>
    <t>•	Peningkatan tahap pencapaian KPI berkaitan visi dan misi (contoh: laporan peningkatan kepuasan pelanggan melalui soalselidik).
•	Contoh Pembuktian : laporan pembentangan.</t>
  </si>
  <si>
    <t>•	Kajian dalaman atau audit menunjukkan pencapaian strategik semakin selari dengan visi/misi organisasi. Contoh pembuktian: laporan audit pensijilan piawaian seperti ISO
•	Contoh Pembuktian : laporan audit/laporan kajian dalaman</t>
  </si>
  <si>
    <t>•	Analisis data menunjukkan impak positif daripada inisiatif berasaskan visi/misi (contoh: trend peningkatan capaian perkhidmatan) yang dibentangkan kepada pihak pengurusan.
•	Contoh Pembuktian : laporan analisis kajian impak</t>
  </si>
  <si>
    <t>•	Laporan tahunan menunjukkan kejayaan signifikan organisasi dalam merealisasikan visi dan misi dengan bukti produktiviti meningkat
•	Contoh Pembuktian : laporan tahunan</t>
  </si>
  <si>
    <t>•	Tiada pembuktian pelan perancangan.
•	Tiada Latihan dilaksanakan.
•	Tiada Penilaian KPI</t>
  </si>
  <si>
    <t>Ada pelan perancangan, tapi tidak dilaksanakan.
•	(Dokumen: Minit Mesyuarat Perancnagan)</t>
  </si>
  <si>
    <t>•	Ada perancangan motivasi tetapi tidak tersusun kepada kepimpinan atau potensi pemimpin.
•	(Dokumen: Senarai Kursus/Bengkel tidak spesifik kepada pemimpin)</t>
  </si>
  <si>
    <t>•	Latihan dilaksanakan dan ada kaedah mengalpasti kepimpinan 
•	(Dokumen:KPI, Penilaian Tahunan)
•	 Tapi tidak konsisten dan ada garis panduan</t>
  </si>
  <si>
    <t>•	Ada pelan bertulis dan strategi Pembangunan kepimpinan dilaksanakan. Penilaian Kepimpinan bertulis.
•	Penilaian dijalan kan tapi tidak sistematik</t>
  </si>
  <si>
    <t>•	Pelan didokumentasikan dalam portal/mesyuarat.
•	(Dokumen: Minit Mesyuarat, Portal Organisasi)</t>
  </si>
  <si>
    <t>•	Program dijelaskan kepada semua staf dan ada dalam Pelaporan Latihan Tahunan.
•	(Dokumen: Borang Permohonan Latihan, Laporan Latihan/Kursus)</t>
  </si>
  <si>
    <t>•	Proses dimaklumkan kepada staff dan pegawai ada peluang mencalon mentor.
•	Disampaikan secara rasami dan program dirasmikan oleh pengurusan tertinggi.</t>
  </si>
  <si>
    <t>•	Hasil penialain dikongsi dan dibincangkan.
•	Pemilihan pemimpin sistem prestasi ada mentor tapi belum jelas impak kepada organisasi.
•	Dokumen: Minit perbincangan</t>
  </si>
  <si>
    <t>•	Pelan terbukti melahirkn pemimpin baru, kadar pengisian jawatan strategik dalman meningkat.</t>
  </si>
  <si>
    <t>•	Program dapat meningkt kecekapan pengurusan,  ada peningkatan kepuasan pekerja.
•	Dokumen: Soal selidik, skor keberkesanan kepimpinan.</t>
  </si>
  <si>
    <t>•	Melahirkn pelapis yng berkualiti dan menyumbangkan pada pencapaian : ukur prestasi kpi capai atau tidak, mengurangkan turnover pembelajaran dengan cepat.Boleh belajar sendiri.</t>
  </si>
  <si>
    <t>•	Penambahbaikan secara berterusan berdasarkan maklum balas. 
•	Kesan terbukti hasil meningkat.
•	(Dokumen: Perbandingan Pencapaian Tahun sebelum)</t>
  </si>
  <si>
    <t>•	Tidak menepati mana-mana elemen SMART. Sangat umum atau tidak wujud langsung.</t>
  </si>
  <si>
    <t>•	Objektif sangat umum, tiada sasaran jelas (cth: "meningkatkan prestasi").
•	Ada niat untuk mengukur, tetapi tiada data/nilai boleh dikuantifikasi.</t>
  </si>
  <si>
    <t>•	Sasaran ada tetapi terlalu luas atau terbuka untuk tafsiran
•	Ada ukuran umum tetapi tidak lengkap</t>
  </si>
  <si>
    <t>•	Munasabah dan boleh dicapai dengan usaha tambahan.warga kerja/orang awam.
•	Ada tempoh masa yang jelas, tapi tidak khusus kepada tarikh mula/tamat.
•	Sasaran boleh dicapai tetapi agak mencabar</t>
  </si>
  <si>
    <t>•	Objektif sangat spesifik, menyatakan siapa, apa yang ingin dicapai, dan dalam konteks yang jelas</t>
  </si>
  <si>
    <t>•	Relevan secara sangat umum, tidak khusus kepada tema utama
•	Ada rujukan masa yang terlalu umum</t>
  </si>
  <si>
    <t>•	Relevan dan menyokong objektif, tapi perlu kaitan lebih kuat.</t>
  </si>
  <si>
    <t>•	Boleh dicapai dalam konteks sebenar, tapi memerlukan komitmen lebih atau pengubahsuaian
•	Objektif menyatakan apa dan siapa, tapi kurang konteks atau hasil akhir yang jelas</t>
  </si>
  <si>
    <t>•	Objektif menyatakan dengan tepat siapa, apa, dalam konteks
•	Objektif sangat munasabah, boleh dicapai berdasarkan sumber, masa dan kumpulan sasaran</t>
  </si>
  <si>
    <t>•	Realistik dengan pendekatan yang digunakan.</t>
  </si>
  <si>
    <t>•	Sasaran jelas, nyatakan tapi perlu tambah hasil yang ingin dicapai.</t>
  </si>
  <si>
    <t>•	Ada ukuran “20%” dan boleh ukur dengan soal selidik.</t>
  </si>
  <si>
    <t>•	Objektif sangat tepat dan menyokong terus visi/misi/tajuk kajian/tema utama program.</t>
  </si>
  <si>
    <t>•	Tiada dokumen rasmi hanya kenyataan lisan.</t>
  </si>
  <si>
    <t>•	Objektif wujud tetapi tidak berkaitan langsung dengan visi/misi.
•	Dokumen: Pelan strategik tidak menyatakan hubungan dengan visi/misi</t>
  </si>
  <si>
    <t>•	Objektif menyentuh secara umum hala tuju organisasi tetapi tiada rujukan jelas kepada visi/misi. Disebut secara tersirat.
•	Dokumen: Pelan Tindakan Organisasi dengan objektif tahunan. Padanan tersirat dengan visi dan misi.</t>
  </si>
  <si>
    <t>•	Objektif ada hubungan asas dengan visi/misi. Terdapat penyelarasan namun belum selari dan sistematik dengan visi/misi.
•	Dokumen: Perancangan strategi organisasi terdapat pelarasan di anatara objektif dengan visi/misi.</t>
  </si>
  <si>
    <t>•	Objektif disusun jelas berdasarkan visi &amp; misi. Ada padanan dan sistematik objektif dengan visi dan misi.
•	Dokumen:Pelan Startegik dan Laporan Penilaian Strategi Tahunan menunjukkan keselarasan sepenuhnya dia anatara objektif dengan visi/misi.</t>
  </si>
  <si>
    <t>•	Objektif dinyatakan dalam bentuk yang boleh diukur secara asas.
•	Dokumen: Pelan strategik atau pelan tindakan tahunan
•	Objektif menyatakan jangka masa spesifik dan boleh diaudit</t>
  </si>
  <si>
    <t>•	Objektif mempunyai ukuran kejayaan (KPI) asas
•	Laporan suku tahun dengan pencapaian berbanding KPI</t>
  </si>
  <si>
    <t>•	Objektif menunjukkan kesinambungan dengan misi organisasi
•	Carta strategi selaras dengan misi/visi dalam pembentangan rasmi</t>
  </si>
  <si>
    <t>•	Terdapat proses pemantauan strategi, tetapi tidak menyeluruh
•	Jadual pemantauan projek/aktiviti secara berkala</t>
  </si>
  <si>
    <t>•	Objektif dirangka berdasarkan prinsip SMART
•	Dokumen perancangan strategik lengkap dengan indikator</t>
  </si>
  <si>
    <t>•	Terdapat sistem pemantauan dan pelaporan KPI secara berkala
•	Dashboard pengurusan, laporan KPI online, balanced scorecard</t>
  </si>
  <si>
    <t>•	Objektif digunakan sebagai asas penilaian prestasi organisasi
•	Laporan tahunan dengan perbandingan target vs actual</t>
  </si>
  <si>
    <t>•	Penilaian kemajuan strategi digunakan untuk penambahbaikan berterusan
•	Dokumen kajian semula strategi tahunan, penilaian Impak</t>
  </si>
  <si>
    <t>•	Tiada indikator/kriteria ukur.
•	Tiada sistem pengumpulan data.
•	Tiada jadual atau kekerapan tetap. &amp; Tiada analisis dibuat.
•	Tiada tindakan susulan</t>
  </si>
  <si>
    <t>•	KPI ditetapkan secara formal dalam pelan tindakan/strategik.</t>
  </si>
  <si>
    <t>•	Kaedah pengumpulan data dan laporan prestasi direkodkan.</t>
  </si>
  <si>
    <t>•	Jadual tahunan/berkala disediakan.</t>
  </si>
  <si>
    <t>•	Ada pelan tindakan disediakan berdasarkan hasil penilaian.</t>
  </si>
  <si>
    <t>•	KPI dikongsi bersama warga kerja dan pemegang taruh.</t>
  </si>
  <si>
    <t>•	Mekanisme pelaporan digunakan dan dikongsi secara berkala (e.g., dashboard, laporan bulanan).</t>
  </si>
  <si>
    <t>•	Semua jabatan ikut jadual dan tahu tanggungjawab mereka.
•	Hasil analisis dikongsi dalam mesyuarat strategik atau townhall.</t>
  </si>
  <si>
    <t>•	Tindakan dilaksanakan dan dikomunikasikan kepada staf.</t>
  </si>
  <si>
    <t>•	KPI digunakan secara aktif untuk penambahbaikan, pencapaian meningkat.</t>
  </si>
  <si>
    <t>•	Data digunakan untuk buat keputusan strategik, peningkatan ketara dalam proses.</t>
  </si>
  <si>
    <t>•	Penilaian kerap membantu kenalpasti masalah lebih awal dan ambil tindakan proaktif
•	Digunakan untuk ubah strategi, tambah inisiatif baru atau matlamat disemak semula</t>
  </si>
  <si>
    <t>•	Penambahbaikan menunjukkan impak: prestasi meningkat, objektif dicapai, budaya prestasi ukuh</t>
  </si>
  <si>
    <t>•	Tidak mempunyai Pelan Strategik Organisasi yang didokumentasikan
•	Tiada perancangan atau penyampaian terhadap Pelan Strategik Organisasi kepada kakitangan atau pemegang kepentingan.</t>
  </si>
  <si>
    <t>•	Punca kuasa mewujudkan Pelan Strategik</t>
  </si>
  <si>
    <t>•	Perbincangan awal teras strategik</t>
  </si>
  <si>
    <t>•	Deraf kerangka teras</t>
  </si>
  <si>
    <t>•	Semakan deraf awal teras pelan strategik
•	Mempunyai kaedah penyimpanan selamat dalam keadaan teratur, selamat dan mudah dicapai</t>
  </si>
  <si>
    <t>•	Mesyuarat atau sesi komunikasi (seperti town hall atau bengkel) yang membincangkan pelan strategik.</t>
  </si>
  <si>
    <t>•	Dokumen latihan atau pembentangan yang menunjukkan bahawa kakitangan dan pemegang kepentingan</t>
  </si>
  <si>
    <t>•	Bengkel dalaman untuk penetapan teras pelan strategik dan / atau
•	Retreat bersama stakeholders
•	Penetapan pelan tindakan</t>
  </si>
  <si>
    <t xml:space="preserve">•	Framework KPI
•	Mempunyai Key Performance Indicator (KPI) bagi Pelan Strategik </t>
  </si>
  <si>
    <t>•	Data prestasi organisasi (contohnya hasil kewangan, produktiviti, atau pencapaian objektif utama) yang mencerminkan keberkesanan Pelan strategik stasi orgaisasi.</t>
  </si>
  <si>
    <t>•	Semakan / penilaian semula prestasi</t>
  </si>
  <si>
    <t>•	Penambahbaikan dan kajian impak yang mengukur hubungan antara pencapaian KPI Pelan Strategik  
•	Pencapaian setara tahun sebelum
•	Mempunyai Pelan Pengurusan Risiko</t>
  </si>
  <si>
    <t>•	Pencapaian signifikan berdasarkan pencapaian tahun sebelum
•	Laporan analisa pencapaian selama 5 tahun terkini</t>
  </si>
  <si>
    <t>•	Penyediaan bajet tahunan dan mesyuarat penyelarasan maklumat perjawatan, daftar aset dan stor jabatan</t>
  </si>
  <si>
    <t>•	Perancangan pelan pembangunan 
•	sumber manusia
•	Dokumen pelan operasi latihan</t>
  </si>
  <si>
    <t>•	Laporan prestasi kewangan, laporan perjawatan, laporan aset dan stor,</t>
  </si>
  <si>
    <t>•	Rekod dan pelaporan dalam keadaan teratur, selamat dan mudah dicapai</t>
  </si>
  <si>
    <t>•	Perbelanjaan peruntukan yang diluluskan secara maksimum, senarai pengisian perjawatan terkini,  
•	Mesyuarat atau sesi komunikasi berkala.</t>
  </si>
  <si>
    <t>•	Pembelian dan agihan aset dan stok
•	Penyelenggaraan aset dilakukan secara berkala
•	Latihan kepada kakitangan</t>
  </si>
  <si>
    <t>•	Mesyuarat dibuat ikut ketetapan pekeliling berkaitan</t>
  </si>
  <si>
    <t>•	Majlis APC
•	Pebelanjaan wajar dalam tempoh masa berkaitan.</t>
  </si>
  <si>
    <t>•	Mempunyai Pelan Pembangunan sumber manusia
•	Laporan bersih audit kewangan
•	pencapaian Hrmis melebihi 95% 
•	Prestasi pembayaran bil dalam tempoh  14
•	kemudahan/fasiliti di jabatan mencukupi, boleh digunakan  dan selesa
•	Prestasi perbelanjaan kewangan tahunan melebihi 90%
•	Pencapaian signifikan berdasarkan pencapaian tahun sebelum
•	Laporan analisa pencapaian selama 5 tahun terkini 
•	Sijil bersih pengurusan kewangan
•	Pencapaian 7 hari bekursus untuk semua kakitangan
•	Anugerah kecemerlangan daripada jabatan luar
•	Anugerah kecemerlangan peringkat kebangsaan/antarabangsa</t>
  </si>
  <si>
    <t>•	3 perkara</t>
  </si>
  <si>
    <t>•	5 perkara</t>
  </si>
  <si>
    <t>•	8 perkara</t>
  </si>
  <si>
    <t>•	Semua perkara</t>
  </si>
  <si>
    <t>•	Tiada strategi atau pelan tindakan yang dirancang.
•	Tiada bukti pemantauan prestasi atau semakan semula strategi.</t>
  </si>
  <si>
    <t>Mempunyai Laporan Pemantauan  Prestasi Strategik
•	Laporan suku tahun / setengah tahun.
•	Laporan pencapaian KPI dan inisiatif strategik 
•	Laporan Analisis jurang antara sasaran dan pencapaian pelan strategik
•	Laporan rumusan capaian (% KPI tercapai)</t>
  </si>
  <si>
    <t>Mempunyai Minit Mesyuarat Jawatankuasa Pemandu Pelan Strategik yang mengandungi:
•	Laporan Pencapaian KPI
•	Cadangan Penyesuaian Strategi
•	Tindakan Susulan
•	Senarai tindakan jabatan / PIC</t>
  </si>
  <si>
    <t>•	Mempunyai Borang / Template Dashboard  Pemantauan Strategik bagi merekod penilaian bagi setiap kriteria pemantauan</t>
  </si>
  <si>
    <t>Mempunyai dokumen penyesuaian / Semakan semula strategi contoh:
•	Kertas Cadangan Penyesuaian Strategi 
•	Laporan Semakan Pertengahan Penggal (Mid Term Review)
Mempunyai kaedah penyimpanan selamat dokumentasi Pelan Strategi Organisasi, contoh;
•	Disimpan di dalam Sistem dengan versi terdokumen</t>
  </si>
  <si>
    <t>KPI dikemaskini dan dipantau secara berkala melalui:
•	Penetapan tarikh tetap pemantauan dan laporan (selaras dengan Gant Chart Pelan cadangan)</t>
  </si>
  <si>
    <t>•	Mempunyai sistem Pengesanan Status Tindakan (tracker)</t>
  </si>
  <si>
    <t>•	Mempunyai Laporan Kajian Semakan Pelan Strategik yang terkandung laporani Analisis Persekitaran (SWOT / PESTEL/ Risiko)</t>
  </si>
  <si>
    <t>Mempunyai Dokumentasi Penyesuaian Strategi yang menyenaraikan:
•	Jadual Perbandingan Strategi Asal dan Strategi Pindaan 
•	Terdapat Nota kaki / ringkasan perubahan.
•	Surat Kelulusan / Minit Mesyuarat Kelulusan penyesuaian oleh pengurusan.</t>
  </si>
  <si>
    <t>Laporan yang menunjukkan peningkatan prestasi selepas strategi diubah / disesuaikan contoh:
•	Analisa trend KPI sebelum dan selepas penyesuaian</t>
  </si>
  <si>
    <t>•Menyertakan Minit Mesyuarat Jawatankuasa Pelan Strategik / Mesyuarat Pengurusan membentangkan Laporan justifikasi pelarasan strategi dan hasil</t>
  </si>
  <si>
    <t>•Menyertakan Laporan Kajian Impak Kepuasan Pelanggan setelah strategi diubah / disesuaikan.</t>
  </si>
  <si>
    <t>•Menyertakan deraf Pelan Strategik akan datang meneruskan strategi yang telah diselaras / disesuaikan.
•Tindakan pelaksanaan susulan berkaitan penyesuaian strategi</t>
  </si>
  <si>
    <t>•	Tiada dasar, prosedur, atau panduan rasmi yang menggariskan kaedah komunikasi dengan pelanggan.</t>
  </si>
  <si>
    <t>•	Piagam pelanggan semasa direkod dan  dipamerkan</t>
  </si>
  <si>
    <t>•	Borang maklumbalas di kaunter, laman web atau peti cadangan fizikal</t>
  </si>
  <si>
    <t>•	Rekod maklumbalas rasmi seperti surat pengesahan, email atau notifikasi melalui portal digunakan untuk memberi khidmat kepada pengadu.</t>
  </si>
  <si>
    <t>•	Semua rekod pengurusan aduan disimpan teratur, selamat dan boleh dicapai</t>
  </si>
  <si>
    <t>•	Aduan boleh diterima melalui pelbagai saluran seperti kaunter, emel, talian hotline bebas tol, panggilan telefon, portal web, aplikasi mudah alih, media sosial, dan peti cadangan.
•	Kaunter aduan dipasang di lokasi strategik, direkod maklumbalas yang masuk, serta surat pengakuan diterima</t>
  </si>
  <si>
    <t>•	Unit/pegawai  aduan  dilantik mengurus sistem maklumbalas dan laporan dibincangkan di peringkat pihak pengurusan sebelum tindakan dilaksanakan</t>
  </si>
  <si>
    <t>•	Siasatan aduan. Aduan negatif diarahkan kepada unit/unit berkaitan untuk tindakan segera. 
•	Maklumbalas awal dalam tempoh 3 hari bekerja.</t>
  </si>
  <si>
    <t>•	Mempunyai SOP pengurusan aduan.
•	Kajian atau tinjauan online melalui e mel, SMS, laman web, atau aplikasi
•	Menggunakan kaedah  memantau media sosial untuk mengesan ragam dan respon orang awam
•	laporan dibincangkan di peringkat tertinggi</t>
  </si>
  <si>
    <t>•	Mengundang perunding atau menjalankan dialog bersama pelanggan untuk mendapatkan maklumbalas mendalam</t>
  </si>
  <si>
    <t>•	Data maklumbalas dianalisis; tindakan pembetulan diambil.
•	pembuktian penambahbaikan yang telah dibuat</t>
  </si>
  <si>
    <t>•	Mesyuarat pemantauan berkala diadakan oleh jabatan
•	Budaya Organisasi Berpusatkan Pelanggan
•	maklumbalas positif dikongsi kepada semua kakitangan sebagai motivasi</t>
  </si>
  <si>
    <t xml:space="preserve">•	Audit sistem maklumbalas / semakan sop pengurusan aduan/ aduan diselesaikan dalam masa 15 hari bekerja mengikut Pekeliling Am BPA Bil. 1/2009
•	Prestasi pencapaian penyelesaian aduan melebihi 80%
•	sijil/ surat penghargaan dari pelanggan </t>
  </si>
  <si>
    <t xml:space="preserve">•	Tiada dokumen berkaitan kepuasan pelanggan.
•	Tiada SOP, polisi atau laporan rasmi berkaitan pengalaman pelanggan.
•	Tiada bukti pelaksanaan sistem maklum balas atau aduan pelanggan.
•	Tiada sebarang bukti dokumentasi atau rekod perkhidmatan pelanggan </t>
  </si>
  <si>
    <t>•	Mempunyai draf dasar kepuasan pelanggan (belum dimuktamadkan)</t>
  </si>
  <si>
    <t>•	Pelan tindakan awal terhadap aduan pelanggan.
•	Minit mesyuarat berkaitan strategi komunikasi pelanggan</t>
  </si>
  <si>
    <t>•	Manual kerja draf untuk pengurusan kepuasan pelanggan.
•	Carta proses pengendalian maklum balas (belum diluluskan sepenuhnya).</t>
  </si>
  <si>
    <t>•	SOP lengkap pengurusan kepuasan pelanggan.
•	Dasar perkhidmatan pelanggan yang didokumentasikan.</t>
  </si>
  <si>
    <t>•	Mempunyai Dasar atau Polisi Kepuasan Pelanggan yang ditandatangani oleh pihak pengurusan.</t>
  </si>
  <si>
    <t>•	Mempunyai SOP atau Prosedur Operasi Standard pengurusan aduan/maklum balas pelanggan.</t>
  </si>
  <si>
    <t>•	Mempunyai Borang aduan pelanggan atau sistem maklum balas dalam talian/fizikal.</t>
  </si>
  <si>
    <t>•	Rekod pelaksanaan taklimat berkaitan perkhidmatan pelanggan kepada staf.</t>
  </si>
  <si>
    <t>•	Laporan bulanan/ suku tahunan berkaitan bilangan aduan diterima dan diselesaikan.</t>
  </si>
  <si>
    <t>•	Bukti mesyuarat tindakan susulan terhadap maklum balas pelanggan.</t>
  </si>
  <si>
    <t>•	Bukti pengumpulan data dan analisis maklum balas pelanggan.
•	Contoh :Pengendalian aduan pelanggan (case file atau sistem rekod).</t>
  </si>
  <si>
    <t>•	Laporan penilaian tahunan kepuasan pelanggan 
•	Dasar perkhidmatan pelanggan dengan sasaran KPI yang jelas dan melebihi standard industri./ Piagam Pelanggan dipamerkan
•	Dashboard pemantauan maklum balas pelanggan secara real-time.
•	Penambahbaikan berterusan berasaskan maklum balas pelanggan.
•	Bukti pencapaian dengan amalan terbaik atau pengiktirafan pihak ketiga
contoh: Sijil ISO 9001</t>
  </si>
  <si>
    <t>•	Tiada dokumen atau mekanisme rasmi untuk mendapatkan maklumbalas pelanggan.
•	Tiada borang atau sistem aduan/maklum balas.
•	Tiada laporan atau pelan atau tindakan berdasarkan maklum balas pelanggan.</t>
  </si>
  <si>
    <t>•	Mempunyai  borang maklum balas pelanggan yang digunakan secara tidak rasmi.</t>
  </si>
  <si>
    <t>•	Mempunyai Bukti aduan/maklum balas dicatat secara manual (contoh: buku log aduan)</t>
  </si>
  <si>
    <t>•	Mempunyai minit mesyuarat yang menunjukkanmaklumbalas pelanggan terhadap aduan.</t>
  </si>
  <si>
    <t>•	Mempunyai Dasar atau Polisi Maklum Balas Pelanggan</t>
  </si>
  <si>
    <t>•	Mempunyai SOP pengurusan maklum balas atau aduan.(borang, online, emel &amp; telefon)</t>
  </si>
  <si>
    <t>•	Mempunyai Borang/portal maklum balas rasmi.</t>
  </si>
  <si>
    <t>•	Rekod pengumpulan maklum balas (contoh: ringkasan komen pelanggan, sistem e-maklum balas).</t>
  </si>
  <si>
    <t>•	Mempunyai Laporan berkala (bulanan/suku tahunan) mengenai maklum balas pelanggan.</t>
  </si>
  <si>
    <t>•	Mempunyai Analisis trend dan data maklum balas.</t>
  </si>
  <si>
    <t>•Mempunyai Bukti tindakan pembetulan dan penambahbaikan (corrective actions)</t>
  </si>
  <si>
    <t>•Menyediakan Minit mesyuarat yang menunjukkan susulan berdasarkan maklum balas.</t>
  </si>
  <si>
    <t>•Mempunyai Laporan penilaian tahunan maklum balas pelanggan.
•Mempunyai sistem pendigitalan / atas talian/ website. 
•Mempunyai Dokumen tindakan pencegahan dan pembetulan.
•Mempunyai bukti audit luaran atau pengiktirafan kualiti (contoh: ISO 9001).</t>
  </si>
  <si>
    <t xml:space="preserve">•	Tiada sebarang dokumen berkenaan penyampaian perkhidmatan. Tiada SOP, tiada garis panduan, tiada catatan informal atau bukti sokongan. Tiada dokumen                                       </t>
  </si>
  <si>
    <t>•	Tiada bukti bertulis, polisi, prosedur operasi standard (SOP) atau panduan rasmi berkenaan penyampaian perkhidmatan.
•	Amalan sedia ada mungkin berlaku secara tidak formal atau ad hoc tanpa rujukan bertulis.
•	Ketiadaan dokumentasi menjadikan pemantauan, penambahbaikan atau pengulangan perkhidmatan sukar dilaksanakan.
Contoh:
•	Tiada SOP kaunter, manual perkhidmatan pelanggan, garis panduan kecekapan masa, atau aliran kerja rasmi.</t>
  </si>
  <si>
    <t xml:space="preserve">•	Ada perkhidmatan dilaksanakan, tetapi tiada dokumentasi langsung dan prosesnya tidak seragam. Tiada dokumen rasmi, hanya amalan lisan atau tidak rasmi.                                                </t>
  </si>
  <si>
    <t xml:space="preserve">•	Wujud maklumat tidak rasmi: mungkin nota tangan, catatan ringkas, atau maklumat tidak difailkan secara sistematik. Dokumen - Nota atau kertas kerja tidak formal, senarai tugas staf tanpa SOP, borang rujukan tanpa manual lengkap.                                      </t>
  </si>
  <si>
    <t>•	Ada usaha awal mendraf SOP atau garis panduan, tetapi belum dimuktamad atau diluluskan. Dokumen - Draf SOP/perkhidmatan, Kertas cadangan pembangunan prosedur, Memo dalaman mencadangkan penambahbaikan perkhidmatan</t>
  </si>
  <si>
    <t xml:space="preserve">•	Dokumen rasmi telah disediakan dan diluluskan, tetapi tidak dibuktikan pelaksanaannya. Dokumen - SOP perkhidmatan, Manual prosedur pelanggan, Carta alir proses, Senarai jenis perkhidmatan.                                   </t>
  </si>
  <si>
    <t xml:space="preserve">•	Dokumen rasmi wujud dan disebar kepada warga kerja, tetapi pemantauan pelaksanaan belum dibuat. Dokumen - Email edaran SOP, Notis pemakluman dalaman, Slide taklimat pelaksanaan.                      </t>
  </si>
  <si>
    <t xml:space="preserve">•	Terdapat aktiviti taklimat atau latihan dalaman berkaitan SOP, namun tiada bukti pematuhan dalam amalan. Dokumen - Senarai hadir taklimat SOP, Gambar sesi taklimat, Jadual latihan staf berkaitan prosedur.                               </t>
  </si>
  <si>
    <t>•	Sudah ada bukti awal pelaksanaan SOP, tapi belum konsisten atau belum dipantau secara formal. Dokumen - Borang pemantauan awal, Logbook manual atau borang aduan pelanggan, Feedback pengguna tanpa analisis</t>
  </si>
  <si>
    <t xml:space="preserve">•	SOP diamalkan secara konsisten dan ada bukti bertulis. Dokumen - Rekod audit dalaman, Laporan pematuhan SOP, Jadual pemantauan perkhidmatan, Log tindakan ke atas aduan pelanggan.          </t>
  </si>
  <si>
    <t>•	Dokumen yang relevan bukan sahaja wujud, malah dipatuhi secara konsisten dalam operasi harian.
•	Terdapat bukti pelaksanaan seperti laporan pemantauan, maklum balas pelanggan, atau hasil audit dalaman.
•	Penambahbaikan mungkin masih sedang dijalankan, tetapi proses teras telah mantap dan dapat diulangi.
Contoh:
SOP layanan kaunter dipatuhi, ada log pemantauan masa tunggu, laporan kepuasan pelanggan, dan tindakan susulan terhadap aduan</t>
  </si>
  <si>
    <t xml:space="preserve">•	Ada analisis keberkesanan seperti data pemantauan, namun tiada benchmark jelas. Dokumen - Statistik penggunaan perkhidmatan (jumlah pengguna, masa tunggu), Carta prestasi perkhidmatan, Rumusan pemantauan bulanan.                              </t>
  </si>
  <si>
    <t xml:space="preserve">•	Wujud pemantauan + tindakan penambahbaikan berdasarkan data. Dokumen - Minit mesyuarat penambahbaikan perkhidmatan, Senarai tindakan susulan daripada audit, Rekod latihan/kesedaran susulan.                                                  </t>
  </si>
  <si>
    <t>•	Pelaksanaan sangat mantap dan sistematik, walaupun belum capai tahap "terbaik amalan". Dokumen - SOP disemak berkala, Pelaporan berstruktur kepada pengurusan, Sistem pemantauan digital separa automatik, Ulasan pihak ketiga (audit, pelanggan)</t>
  </si>
  <si>
    <t>•	Agensi mempunyai sistem perkhidmatan yang mantap, inovatif dan melebihi piawaian prestasi. Dokumen - Pematuhan kepada standard luaran (contoh: ISO 9001, MS ISO/IEC, MSQH), Sistem digital (portal perkhidmatan, e-feedback, chatbot), Indeks kepuasan pelanggan &gt;90%, Anugerah perkhidmatan cemerlang, pengiktirafan luar, Proses kerja berinovasi (QR queue, kiosk layan diri, analitik data masa nyata).</t>
  </si>
  <si>
    <t>•	Jabatan/agensi bukan sahaja mematuhi SOP, malah mencapai atau melebihi piawaian prestasi yang ditetapkan, sama ada dalaman atau luaran (contoh: MAMPU, ISO, MSQH).
•	Amalan terbaik telah diterapkan – contohnya automasi proses, integrasi digital, kaedah inovatif atau pendekatan mesra rakyat.
•	Terdapat bukti impak positif terhadap kecekapan, aksesibiliti, dan kepuasan pelanggan.
Contoh:
•	Sistem temujanji atas talian mengurangkan masa tunggu ke bawah 5 minit, perkhidmatan dilengkapi capaian OKU dan maklum balas pelanggan mencapai 90% tahap kepuasan.</t>
  </si>
  <si>
    <t>•	Tidak ada dokumentasi bertulis / bercetak yang diperakukan oleh jabatan mengenai perkhidmatan yang disediakan (manual / GP /Pekeliling / Media)</t>
  </si>
  <si>
    <t>•	Terdapat deraf awal dokumentasi berkaitan kecekapan perkhidmatan</t>
  </si>
  <si>
    <t>•	Terdapat dokumentasi yang tidak diperakukan</t>
  </si>
  <si>
    <t>•	Dokumen tidak seragam</t>
  </si>
  <si>
    <t>•	Salinan dokumen yang diperakukan yang memaparkan senarai perkhidmatan yang diberikan, contohnya:
1.	Manual 
2.	Proses kerja
3.	Senarai semak
•	Dokumen ini hendaklah menunjukkan bahawa penjalanan perkhidmatan yang diberikan adalah seragam dan sama disemua peringkat organisasi.</t>
  </si>
  <si>
    <t>Terdapat pelaksanaan SOP asas, tetapi belum konsisten di semua unit/perkhidmatan.
1. Prosedur kerja tersedia tetapi tidak dikemaskini
2. Masa penyampaian berbeza antara unit
3. Aduan pelanggan tidak disemak secara berkala</t>
  </si>
  <si>
    <t xml:space="preserve">Proses kerja dilaksanakan mengikut SOP dan pemantauan prestasi mula dijalankan.
1. Data masa pemprosesan tersedia
2 Terdapat sistem giliran, borang maklum balas
3. Penilaian dalaman mula dijalankan </t>
  </si>
  <si>
    <t>Perkhidmatan dilaksanakan dengan pemantauan berterusan dan penambahbaikan kecil.
1. Masa proses lebih konsisten
2. Langkah penambahbaikan diambil selepas aduan
3. Mesyuarat penambahbaikan berkala dilakukan</t>
  </si>
  <si>
    <t>Perkhidmatan disampaikan dengan cekap dan berasaskan data masa &amp; prestasi.
1. Statistik kecekapan ditunjukkan (masa proses, kadar siap)
2. Sistem pemantauan masa nyata (real-time monitoring)
3. Intervensi cepat terhadap sebarang kelewatan</t>
  </si>
  <si>
    <t xml:space="preserve">Peningkatan kecekapan mula menurunkan kos dan masa operasi.
1. Bukti pengurangan masa pemprosesan lebih 10%
2. Proses automasi awal dimulakan
3. Laporan dalaman menunjukkan pengurangan beban kerja manual </t>
  </si>
  <si>
    <t>Penambahbaikan proses telah mengurangkan kos &amp; meningkatkan produktiviti secara terbukti.
1. Hasil analisis kos-manfaat ditunjukkan
2. Penjimatan sumber (tenaga kerja, masa, kos cetakan) direkod
3. Intervensi digunakan semula di jabatan lain</t>
  </si>
  <si>
    <t>Kecekapan meningkat dan menjadi amalan standard organisasi.
1. Benchmarking prestasi dalaman dilakukan
2. Proses digitalisasi berfungsi menyeluruh
3. Produktiviti meningkat 15–30% dan ditunjukkan secara statistik</t>
  </si>
  <si>
    <t>Perkhidmatan sangat cekap, kos dikurangkan dan produktiviti meningkat secara berterusan &amp; berimpak tinggi.
1. Sistem automasi menyeluruh dilaksanakan
2. Masa proses dipendekkan secara signifikan (&gt;50%)
3. Praktik terbaik dikongsi dan direplikasi ke unit/agensi lain</t>
  </si>
  <si>
    <t>•	Tiada dokumentasi atau bukti langsung berkaitan akses perkhidmatan. Perkhidmatan sukar diakses.</t>
  </si>
  <si>
    <t>•	Terdapat niat atau perbincangan awal secara tidak rasmi untuk menambah baik aksesibiliti, tetapi tiada dokumen sokongan.</t>
  </si>
  <si>
    <t>•	Dokumen awal (draf dasar, minit mesyuarat) wujud tetapi belum disahkan atau dilaksanakan</t>
  </si>
  <si>
    <t>•	Garis panduan atau pelan akses perkhidmatan telah disediakan tetapi belum diuji atau dilaksanakan sepenuhnya.</t>
  </si>
  <si>
    <t>•	Dokumen rasmi tersedia (polisi, garis panduan). Senarai lokasi &amp; waktu operasi wujud tetapi tanpa pelaksanaan inklusif.</t>
  </si>
  <si>
    <t>•	Portal atau hotline tersedia, tetapi tiada kemudahan untuk pelanggan luar bandar/OKU. Digunakan terhad.</t>
  </si>
  <si>
    <t>•	Capaian perkhidmatan disediakan di beberapa lokasi/kawasan, namun tidak menyeluruh. Akses digital tidak stabil.</t>
  </si>
  <si>
    <t>•	Ketersediaan fizikal dan digital wujud, tetapi pemantauan capaian masih lemah atau maklum balas pelanggan belum diambil kira.</t>
  </si>
  <si>
    <t>•	Saluran fizikal dan digital tersedia &amp; stabil. Golongan sasaran utama boleh mengakses dengan mudah. Ada inisiatif ke luar bandar/mesra OKU.</t>
  </si>
  <si>
    <t>•	Sebahagian besar kumpulan sasar mendapat akses. Penambahbaikan dibuat berdasarkan pemerhatian dalaman.</t>
  </si>
  <si>
    <t>•Capaian yang baik &amp; bukti penggunaan meningkat. Data capaian direkod &amp; dinilai. Ada maklum balas pelanggan.</t>
  </si>
  <si>
    <t>•Strategi inklusif dilaksanakan. Penambahbaikan dibuat berdasarkan kajian pengguna. Statistik capaian meningkat setiap suku/tahun.</t>
  </si>
  <si>
    <t>•Semua golongan masyarakat mendapat akses mudah. Data capaian dan maklum balas digunakan aktif untuk tambah baik. Tiada halangan utama.</t>
  </si>
  <si>
    <t>Tidak ada dokumentasi bertulis mengenai senarai output perkhidmatan/ Tiada laporan prestasi output perkhidmatan
Contohnya: 
1. Tiada SOP atau manual kerja
2. Tiada rekod dalam mana-mana minit mesyuarat
3. Tiada Laporan Pencapaian Piagam Pelanggan
4. Tiada Laporan KPI</t>
  </si>
  <si>
    <t>•	Ada arahan melalui memo, emel atau surat untuk jabatan laksanakan pengukuran/ melapor pencapaian output;
•	Ada SOP/ manual kerja berkaitan pengukuran/ pelaporan prestasi</t>
  </si>
  <si>
    <t>•	Ada SOP/ manual kerja berkaitan pengukuran/ pelaporan prestasi;
•	Ada template laporan prestasi (walaupun tidak digunakan lagi)</t>
  </si>
  <si>
    <t>•	Ada SOP/ manual kerja berkaitan pengukuran/ pelaporan prestasi;
•	Ada template laporan prestasi yang digunakan (walaupun tidak secara berkala);
•	Ada diminitkan dalam mesyuarat atau dibentangkan dalam mana-mana mesyuarat</t>
  </si>
  <si>
    <t>•	Ada Laporan KPI/ Laporan Pencapaian Piagam Pelanggan (walaupun belum dipantau berkala)</t>
  </si>
  <si>
    <t>•	Ada Pelan Pengukuran Prestasi atau Jadual Pelaporan atau Kalendar Aktiviti Pelaporan yang menunjukkan proses pengumpulan data dibuat/ dianalisis secara berkala</t>
  </si>
  <si>
    <t>•	Ada Pelan Pengukuran Prestasi atau Jadual Pelaporan atau Kalendar Aktiviti Pelaporan yang menunjukkan proses pengumpulan data dibuat/ dianalisis secara berkala;
•	Ada Minit mesyuarat pemantauan prestasi secara bulanan/ suku tahun</t>
  </si>
  <si>
    <t>•	Laporan prestasi bulanan/ suku tahun direkod/ difailkan (contoh: Laporan pencapaian KPI dan Laporan Pencapaian Piagam Pelanggan secara berkala)</t>
  </si>
  <si>
    <t>•	Laporan prestasi bulanan/ suku tahun direkod/ difailkan (contoh: Laporan pencapaian KPI dan Laporan Pencapaian Piagam Pelanggan secara berkala);
•	Laporan penilaian kepuasan pelanggan yang dilakukan berkala bagi menilai prestasi; atau
•	Laporan audit dalaman berkala</t>
  </si>
  <si>
    <t>•	Ada rekod maklum balas daripada kakitangan, pemegang kepentingan atau pelanggan berkaitan peningkatan perkhidmatan</t>
  </si>
  <si>
    <t>•	Ada data prestasi organisasi (contohnya hasil kewangan, produktiviti atau pencapaian objektif utama organisasi atau laporan tahunan agensi) yang menunjukkan peningkatan prestasi organisasi.</t>
  </si>
  <si>
    <t>•	Ada data prestasi organisasi (contohnya hasil kewangan, produktiviti atau pencapaian objektif utama organisasi atau laporan tahunan agensi) yang menunjukkan peningkatan prestasi organisasi;
•	Laporan kajian impak dibuat yang menunjukkan peningkatan pencapaian organisasi (Contohnya, laporan analisis perbandingan antara sebelum dan selepas output).</t>
  </si>
  <si>
    <t>•	Ada data prestasi organisasi (contohnya hasil kewangan, produktiviti atau pencapaian objektif utama organisasi atau laporan tahunan agensi) yang menunjukkan peningkatan prestasi organisasi;
•	Laporan kajian impak dibuat yang menunjukkan peningkatan pencapaian organisasi (Contohnya, laporan analisis perbandingan antara sebelum dan selepas output);
•	Laporan analisis output digunapakai dalam peningkatan objektif/ prestasi organisasi.</t>
  </si>
  <si>
    <t>•	Tidak ada dokumentasi rasmi mengenai pelaporan output.</t>
  </si>
  <si>
    <t>•	Mempunyai rekod pelaporan output tetapi tidak didokumentasi.</t>
  </si>
  <si>
    <t>•	Hanya menjalankan mesyuarat bagi membincangkan pelaporan output tetapi tidak didokumentasi.</t>
  </si>
  <si>
    <t>•	Ada menjalankan perbincangan dan minit mesyuarat berkenaan pelaporan outcome.</t>
  </si>
  <si>
    <t>•	Dokumen ini hendaklah menunjukkan pelaporan output dengan jelas dan boleh diakses.</t>
  </si>
  <si>
    <t>•	Pelaporan output didokumentasi secara fizikal dan juga dimuat naik di portal jabatan.</t>
  </si>
  <si>
    <t>•	Pelaporan output sentiasa dikemaskini bagi melihat peratusan pencapaian KPI Jabatan/ hasil perkhidmatan.</t>
  </si>
  <si>
    <t>•	Data pelaporan output berjaya dihasilkan secara menyeluruh dan memenuhi perkhidmatan jabatan dan keperluan jabatan dan organisasi.</t>
  </si>
  <si>
    <t>•	Mencapai KPI Jabatan dan memenuhi piagam pelanggan.</t>
  </si>
  <si>
    <t>•	Pelaporan output dihasilkan secara berkala (3 bulan sekali)</t>
  </si>
  <si>
    <t>•	Perbincangan dapatan pelaporan dibincang bagi menganalisis pencapaian KPI Jabatan dan sebagainya.</t>
  </si>
  <si>
    <t>•	Pelaporan output yang dihasilkan disemak dan diperakui oleh pengurusan atasan.</t>
  </si>
  <si>
    <t>•	Pelaporan outcome digunakan bagi menambahbaik perkhidmatan jabatan yang lebih effisien.
•	Data pelaporan digunakan dalam menilai proses kerja jabatan.
•	Pelaporan outcome dihasilkan dalam bentuk data dan grafik yang mudah difahami serta mengikut era digitalisasi.
•	Analisis data dapat digunakan dalam membuat keputusan dengan menilai pencapaian atau kekurangan terdahulu SWOT (Strengths/ Weaknesses/ Opportunity/Threats).
•	Bukti pencapaian lain dapat dicapai hasil daripada analisis pelaporan output yang telah dijalankan dan digunapakai oleh jabatan/ organisasi.</t>
  </si>
  <si>
    <t>•	Tiada bukti sebarang projek penambahbaikan. Tiada data output dikumpul atau dianalisis.</t>
  </si>
  <si>
    <t>•	Terdapat pengumpulan output asas, tetapi tiada tindakan penambahbaikan dilaksanakan.</t>
  </si>
  <si>
    <t>•	Isu/jurang dikenalpasti secara tidak rasmi. Cadangan penambahbaikan belum diformalkan.</t>
  </si>
  <si>
    <t>•	Pelan penambahbaikan telah dirangka tetapi belum dilaksanakan. Data masih belum lengkap.</t>
  </si>
  <si>
    <t>•	Projek penambahbaikan telah bermula secara kecil atau bersifat ad-hoc. Fokus belum berasaskan data.</t>
  </si>
  <si>
    <t>•	Penambahbaikan mula dilaksanakan dan disokong oleh data output awal.</t>
  </si>
  <si>
    <t>•	Projek dijalankan secara sistematik. Terdapat dokumentasi dan data 'before-after' terhad.</t>
  </si>
  <si>
    <t>•	Analisis output telah digunakan untuk melaras perkhidmatan. Hasil positif awal diperoleh.</t>
  </si>
  <si>
    <t>•	Projek disokong oleh data kukuh, memberi impak kepada pelanggan dalaman atau proses utama organisasi.</t>
  </si>
  <si>
    <t>•	Impak projek jelas terhadap kecekapan/kualiti perkhidmatan. Hasil dipantau dan disahkan secara dalaman.</t>
  </si>
  <si>
    <t>•Penambahbaikan mula dijadikan amalan tetap (standard). Kaedah dokumentasi dan pemantauan konsisten.</t>
  </si>
  <si>
    <t>•Projek menunjukkan kesan kepada sistem/struktur organisasi. Ada pelibatan pihak pengurusan atasan.</t>
  </si>
  <si>
    <t>•Projek berimpak tinggi. Penambahbaikan diinstitusikan. Disokong data, dikembangkan ke jabatan/unit lain.</t>
  </si>
  <si>
    <t>Kandungan Penilaian</t>
  </si>
  <si>
    <t xml:space="preserve">Kriteria 1: KEPIMPINAN </t>
  </si>
  <si>
    <t>Penilaian
Lengkap</t>
  </si>
  <si>
    <t xml:space="preserve">1.1. Visi dan Misi Organisasi </t>
  </si>
  <si>
    <t xml:space="preserve">1.2. Komitmen Kepimpinan terhadap Produktiviti </t>
  </si>
  <si>
    <t xml:space="preserve">1.3. Latihan dan Pembangunan Kepimpinan </t>
  </si>
  <si>
    <t xml:space="preserve">Kriteria 2: OBJEKTIF </t>
  </si>
  <si>
    <t xml:space="preserve">2.1. Penetapan Objektif SMART  </t>
  </si>
  <si>
    <t xml:space="preserve">2.2. Keselarasan Objektif dengan Visi dan Misi Organisasi  </t>
  </si>
  <si>
    <t xml:space="preserve">2.3. Pengukuran dan Penilaian Pencapaian Objektif  </t>
  </si>
  <si>
    <t xml:space="preserve">Kriteria 3: STRATEGI  </t>
  </si>
  <si>
    <t>3.1. Perancangan Strategik Jangka Panjang dan Pendek</t>
  </si>
  <si>
    <t xml:space="preserve">3.2. Pengagihan Sumber yang Efisien </t>
  </si>
  <si>
    <t xml:space="preserve">3.3. Pemantauan dan Penyesuaian Strategi </t>
  </si>
  <si>
    <t xml:space="preserve">4.1 Interaksi dan Komunikasi dengan Pelanggan </t>
  </si>
  <si>
    <t xml:space="preserve">4.2 Kepuasan Pelanggan </t>
  </si>
  <si>
    <t xml:space="preserve">4.3 Maklum Balas Pelanggan dan Penambahbaikan </t>
  </si>
  <si>
    <t>5.1.  Kualiti Perkhidmatan</t>
  </si>
  <si>
    <t>5.2.  Kecekapan Perkhidmatan</t>
  </si>
  <si>
    <t xml:space="preserve">5.3.  Aksesibiliti Perkhidmatan </t>
  </si>
  <si>
    <t>6.1. Pengukuran Output Perkhidmatan</t>
  </si>
  <si>
    <t xml:space="preserve">6.2.  Pelaporan Output </t>
  </si>
  <si>
    <t xml:space="preserve">6.3.  Penilaian dan Penambahbaikan Output </t>
  </si>
  <si>
    <t xml:space="preserve">Kriteria 7: OUTCOME </t>
  </si>
  <si>
    <t xml:space="preserve">7.1. Pengukuran Outcome </t>
  </si>
  <si>
    <t>7.2.  Pelaporan Outcome</t>
  </si>
  <si>
    <t xml:space="preserve">7.3.  Penilaian dan Penambahbaikan Outcome </t>
  </si>
  <si>
    <t xml:space="preserve">Kriteria 8: PENGURUSAN PENGETAHUAN  </t>
  </si>
  <si>
    <t xml:space="preserve">8.1. Sistem Pengurusan Pengetahuan </t>
  </si>
  <si>
    <t xml:space="preserve">8.2 Pengumpulan dan Penyebaran Pengetahuan </t>
  </si>
  <si>
    <r>
      <t>PEMARKAHAN ANUGERAH PAHANG 1</t>
    </r>
    <r>
      <rPr>
        <b/>
        <u/>
        <vertAlign val="superscript"/>
        <sz val="36"/>
        <rFont val="Arial"/>
        <family val="2"/>
      </rPr>
      <t>st</t>
    </r>
    <r>
      <rPr>
        <b/>
        <u/>
        <sz val="36"/>
        <rFont val="Arial"/>
        <family val="2"/>
      </rPr>
      <t xml:space="preserve"> </t>
    </r>
  </si>
  <si>
    <t xml:space="preserve">SEMAKAN ANUGERAH PAHANG 1st </t>
  </si>
  <si>
    <t>ABC</t>
  </si>
  <si>
    <t>APF Performance Review</t>
  </si>
  <si>
    <t>0 : Tidak didokumentasikan.</t>
  </si>
  <si>
    <t>1 : Didokumentasikan.</t>
  </si>
  <si>
    <t>2 : Disampaikan kepada kakitangan dan pemegang  kepentingan.</t>
  </si>
  <si>
    <t>3 : Memberi impak positif terhadap prestasi organisasi,</t>
  </si>
  <si>
    <t>2 : Diterjemahkan kepada tindakan nyata.</t>
  </si>
  <si>
    <t>3 : Menghasilkan peningkatan produktiviti.</t>
  </si>
  <si>
    <t>2 : Dilaksanakan dan dihadiri oleh pemimpin.</t>
  </si>
  <si>
    <t>3 : Meningkatkan kecekapan dan keberkesanan kepimpinan</t>
  </si>
  <si>
    <t>1 : Didokumentasikan tetapi tidak memenuhi kriteria SMART  sepenuhnya.</t>
  </si>
  <si>
    <t>2 : Didokumentasikan dan memenuhi kriteria SMART.</t>
  </si>
  <si>
    <t>3 : Mencapai hasil yang diinginkan.</t>
  </si>
  <si>
    <t>2 : Selaras dengan visi dan misi organisasi.</t>
  </si>
  <si>
    <t>3 : Menyumbang kepada pencapaian visi dan misi.</t>
  </si>
  <si>
    <t>2 : Dilakukan secara berkala.</t>
  </si>
  <si>
    <t>3 : Digunakan untuk membuat penambahbaikan.</t>
  </si>
  <si>
    <t>2 : Diterjemahkan ke dalam pelan tindakan spesifik.</t>
  </si>
  <si>
    <t>3 : Mencapai matlamat yang ditetapkan.</t>
  </si>
  <si>
    <t>2 : Dilakukan dengan efisien.</t>
  </si>
  <si>
    <t>3 : Menyumbang kepada pencapaian objektif strategik.</t>
  </si>
  <si>
    <t>3 : Membantu organisasi menyesuaikan diri dengan perubahan  persekitaran.</t>
  </si>
  <si>
    <t>2 : Mempunyai mekanisme berkesan.</t>
  </si>
  <si>
    <t>3 : Meningkatkan perkhidmatan dan kepuasan pelanggan</t>
  </si>
  <si>
    <t>1 : Usaha untuk mengukur didokumentasikan.</t>
  </si>
  <si>
    <t>3 : Memberikan hasil yang positif.</t>
  </si>
  <si>
    <t>2 : Dikumpulkan dan digunakan secara berkala.</t>
  </si>
  <si>
    <t>3 : Meningkatkan kualiti perkhidmatan.</t>
  </si>
  <si>
    <t>2 : Dipatuhi secara konsisten.</t>
  </si>
  <si>
    <t>3 : Mencapai atau melebihi piawaian yang ditetapkan.</t>
  </si>
  <si>
    <t>2 : Disampaikan dengan cekap.</t>
  </si>
  <si>
    <t>3 :  Mengurangkan kos dan masa serta meningkatkan produktiviti.</t>
  </si>
  <si>
    <t>2 : Mudah diakses oleh semua golongan masyarakat.</t>
  </si>
  <si>
    <t>3 : Lebih ramai orang dapat menikmati perkhidmatan tanpa halangan.</t>
  </si>
  <si>
    <t>3 : Digunakan untuk menilai keberkesanan dan memperbaiki  perkhidmatan.</t>
  </si>
  <si>
    <t>2 : Dihasilkan secara berkala.</t>
  </si>
  <si>
    <t>3 : Digunakan secara efektif dalam membuat keputusan.</t>
  </si>
  <si>
    <t>3 : Meningkatkan kualiti dan keberkesanan perkhidmatan.</t>
  </si>
  <si>
    <t>0 : Tidak terdapat dokumentasi mengenai pengukuran outcome.</t>
  </si>
  <si>
    <t>1 : Proses pengukuran outcome didokumentasikan.</t>
  </si>
  <si>
    <t>2 : Data menunjukkan bahawa pengukuran outcome dilakukan  secara berkala dan mencakupi semua aspek penting.</t>
  </si>
  <si>
    <t>3 : Kajian semula prestasi menunjukkan bahawa pengukuran  outcome telah digunakan untuk menilai keberkesanan program dan  perkhidmatan yang disediakan.</t>
  </si>
  <si>
    <t>0 : Tidak terdapat dokumentasi mengenai pelaporan outcome.</t>
  </si>
  <si>
    <t>1 : Proses pelaporan outcome didokumentasikan.</t>
  </si>
  <si>
    <t>2 : Data menunjukkan bahawa laporan outcome dihasilkan secara  berkala dan diedarkan kepada pihak berkepentingan yang relevan.</t>
  </si>
  <si>
    <t>3 : Kajian semula prestasi menunjukkan bahawa laporan outcome  digunakan secara efektif dalam proses membuat keputusan dan  memperbaiki program dan perkhidmatan.</t>
  </si>
  <si>
    <t>0 : Tidak terdapat dokumentasi mengenai penilaian dan  penambahbaikan outcome.</t>
  </si>
  <si>
    <t>1 : Proses penilaian dan penambahbaikan outcome  didokumentasikan.</t>
  </si>
  <si>
    <t>2 : Data menunjukkan bahawa penilaian outcome dilakukan secara  berkala dan hasilnya digunakan untuk menambah baik program dan
perkhidmatan.</t>
  </si>
  <si>
    <t>3 : Kajian semula prestasi menunjukkan bahawa penambahbaikan  yang dibuat berdasarkan penilaian outcome telah meningkatkan kualiti  dan keberkesanan program dan perkhidmatan.</t>
  </si>
  <si>
    <t>0 : Tidak terdapat dokumentasi mengenai sistem pengurusan  pengetahuan.</t>
  </si>
  <si>
    <t>1 : Sistem pengurusan pengetahuan didokumentasikan.</t>
  </si>
  <si>
    <t>2 : Data menunjukkan bahawa sistem pengurusan pengetahuan  digunakan secara aktif oleh kakitangan.</t>
  </si>
  <si>
    <t>3 : Kajian semula prestasi menunjukkan bahawa sistem pengurusan  pengetahuan telah meningkatkan akses kepada maklumat yang relevan  dan memperbaiki prestasi organisasi.</t>
  </si>
  <si>
    <t>0 : Tidak terdapat dokumentasi mengenai proses pengumpulan dan  penyebaran pengetahuan.</t>
  </si>
  <si>
    <t xml:space="preserve"> 1 : Proses pengumpulan dan penyebaran pengetahuan  didokumentasikan.</t>
  </si>
  <si>
    <t>2 : Data menunjukkan bahawa pengetahuan dikumpulkan secara  sistematik dan disebarkan kepada semua kakitangan yang memerlukannya.</t>
  </si>
  <si>
    <t>3 : Kajian semula prestasi menunjukkan bahawa pengumpulan dan  penyebaran pengetahuan telah memperbaiki kemahiran dan pengetahuan</t>
  </si>
  <si>
    <t>1 : Proses pengumpulan dan penyebaran pengetahuan  didokumentasikan.</t>
  </si>
  <si>
    <t>Tidak ada dokumentasi rasmi mengenai visi dan misi organisasi serta tiada visi dan misi yang dilampirkan.</t>
  </si>
  <si>
    <t>Buku panduan, pelan strategik, laporan tahunan, portal dalaman/laman web tidak menemui penyataan visi/misi</t>
  </si>
  <si>
    <t>Petikan/ucapan/perutusan ketua jabatan; tiada label jelas “Visi/Misi”; salinan dokumen tak bertarikh.</t>
  </si>
  <si>
    <t>Muka surat dalam buku panduan / polisi HR dgn ayat umum; versi berbeza antara dokumen; tiada definisi sokongan.</t>
  </si>
  <si>
    <r>
      <rPr>
        <b/>
        <sz val="14"/>
        <rFont val="Arial"/>
        <family val="2"/>
      </rPr>
      <t>0.75</t>
    </r>
    <r>
      <rPr>
        <sz val="14"/>
        <rFont val="Arial"/>
        <family val="2"/>
      </rPr>
      <t xml:space="preserve"> : Visi dan misi ditulis dengan jelas namun tidak dikaitkan dengan strategi organisasi, walaupun telah dikemaskini tetapi tidak dipamerkan dan tidak difahami oleh warga kerja/orang awam.</t>
    </r>
  </si>
  <si>
    <r>
      <rPr>
        <b/>
        <sz val="14"/>
        <rFont val="Arial"/>
        <family val="2"/>
      </rPr>
      <t>0.25</t>
    </r>
    <r>
      <rPr>
        <sz val="14"/>
        <rFont val="Arial"/>
        <family val="2"/>
      </rPr>
      <t xml:space="preserve"> : Visi dan misi hanya dinyatakan secara ringkas tanpa penjelasan lanjut serta tidak disemak.</t>
    </r>
  </si>
  <si>
    <r>
      <rPr>
        <b/>
        <sz val="14"/>
        <rFont val="Arial"/>
        <family val="2"/>
      </rPr>
      <t>0.50</t>
    </r>
    <r>
      <rPr>
        <sz val="14"/>
        <rFont val="Arial"/>
        <family val="2"/>
      </rPr>
      <t xml:space="preserve"> : Visi dan misi wujud dalam dokumen rasmi tetapi kurang jelas walaupun telah disemak.</t>
    </r>
  </si>
  <si>
    <r>
      <rPr>
        <b/>
        <sz val="14"/>
        <rFont val="Arial"/>
        <family val="2"/>
      </rPr>
      <t>1.00</t>
    </r>
    <r>
      <rPr>
        <sz val="14"/>
        <rFont val="Arial"/>
        <family val="2"/>
      </rPr>
      <t xml:space="preserve"> : Visi dan misi jelas serta dirujuk dalam dokumen perancangan utama organisasi, dikemaskini serta dipamerkan dengan jelas dan boleh diakses oleh pihak dalam organisasi.</t>
    </r>
  </si>
  <si>
    <t>Lembaran “Visi/Misi” dalam manual korporat; tiada rujukan dalam pelan strategik, KPI, atau pelaporan prestasi.</t>
  </si>
  <si>
    <t>Pelan strategik, laporan tahunan, atau kertas mesyuarat Lembaga menunjukkan seksyen rasmi “Visi/Misi”; rujukan silang dalam objektif strategik tetapi belum disebar luas.</t>
  </si>
  <si>
    <r>
      <t>•</t>
    </r>
    <r>
      <rPr>
        <b/>
        <sz val="14"/>
        <rFont val="Arial"/>
        <family val="2"/>
      </rPr>
      <t>Skor 0</t>
    </r>
    <r>
      <rPr>
        <sz val="14"/>
        <rFont val="Arial"/>
        <family val="2"/>
      </rPr>
      <t>: Tidak didokumentasikan.</t>
    </r>
  </si>
  <si>
    <r>
      <rPr>
        <b/>
        <sz val="14"/>
        <rFont val="Arial"/>
        <family val="2"/>
      </rPr>
      <t>1.25</t>
    </r>
    <r>
      <rPr>
        <sz val="14"/>
        <rFont val="Arial"/>
        <family val="2"/>
      </rPr>
      <t xml:space="preserve"> : Visi dan misi dikongsi secara umum tetapi tidak difahami semua kakitangan, walaupun mempunyai Pensijilan ISO, dikemaskini, dipamerkan melalui semua saluran serta difahami oleh organisasi.</t>
    </r>
  </si>
  <si>
    <t>E-mel edaran tunggal; poster sekali pasang; temu bual staf menunjukkan kefahaman bercampur.</t>
  </si>
  <si>
    <r>
      <rPr>
        <b/>
        <sz val="14"/>
        <rFont val="Arial"/>
        <family val="2"/>
      </rPr>
      <t>1.50</t>
    </r>
    <r>
      <rPr>
        <sz val="14"/>
        <rFont val="Arial"/>
        <family val="2"/>
      </rPr>
      <t xml:space="preserve"> : Visi dan misi disampaikan melalui mesyuarat, taklimat, atau laman web rasmi, dengan Pensijilan ISO yang dikemaskini dan diberi kefahaman secara berterusan.</t>
    </r>
  </si>
  <si>
    <t>Slide townhall; rakaman video CEO; paparan tetap di intranet / laman web; memo edaran berkala.</t>
  </si>
  <si>
    <r>
      <rPr>
        <b/>
        <sz val="14"/>
        <rFont val="Arial"/>
        <family val="2"/>
      </rPr>
      <t>1.75</t>
    </r>
    <r>
      <rPr>
        <sz val="14"/>
        <rFont val="Arial"/>
        <family val="2"/>
      </rPr>
      <t xml:space="preserve"> : Visi dan misi dijadikan panduan dalam aktiviti harian sebahagian unit organisasi dengan Pensijilan ISO, dikemaskini dan melibatkan penglibatan orang luar.</t>
    </r>
  </si>
  <si>
    <t>Pelan kerja jabatan menyebut visi/misi; borang projek memerlukan penjajaran; laporan unit rujuk visi/misi.</t>
  </si>
  <si>
    <r>
      <rPr>
        <b/>
        <sz val="14"/>
        <rFont val="Arial"/>
        <family val="2"/>
      </rPr>
      <t>2.00</t>
    </r>
    <r>
      <rPr>
        <sz val="14"/>
        <rFont val="Arial"/>
        <family val="2"/>
      </rPr>
      <t xml:space="preserve"> : Visi dan misi diterangkan dengan jelas kepada semua kakitangan dan pemegang kepentingan serta mula diamalkan dengan Pensijilan ISO, dikemaskini, melibatkan penglibatan orang luar serta dibuktikan kefahaman.</t>
    </r>
  </si>
  <si>
    <t>Rekod latihan onboarding; rekod kehadiran taklimat stakeholder; &gt;X% respon tinjauan staf boleh menyatakan visi/misi dengan betul.</t>
  </si>
  <si>
    <r>
      <rPr>
        <b/>
        <sz val="14"/>
        <rFont val="Arial"/>
        <family val="2"/>
      </rPr>
      <t>2.25</t>
    </r>
    <r>
      <rPr>
        <sz val="14"/>
        <rFont val="Arial"/>
        <family val="2"/>
      </rPr>
      <t xml:space="preserve"> : Visi dan misi sedikit mempengaruhi keputusan pengurusan dengan pembuktian soal selidik atau kajian serta pemarkahan penilaian organisasi luar (terdapat maklum balas).</t>
    </r>
  </si>
  <si>
    <t>Minit mesyuarat menunjukkan keputusan “selari dengan visi…”; pertimbangan strategi ad hoc.</t>
  </si>
  <si>
    <r>
      <rPr>
        <b/>
        <sz val="14"/>
        <rFont val="Arial"/>
        <family val="2"/>
      </rPr>
      <t>2.50</t>
    </r>
    <r>
      <rPr>
        <sz val="14"/>
        <rFont val="Arial"/>
        <family val="2"/>
      </rPr>
      <t xml:space="preserve"> : Visi dan misi digunakan sebagai asas dalam perancangan strategik dengan adanya maklum balas dan tindakan susulan diambil.</t>
    </r>
  </si>
  <si>
    <t>Matriks penjajaran strategi-ke-visi; KPI tahunan dipetakan kepada pernyataan misi; dashboard strategi.</t>
  </si>
  <si>
    <r>
      <rPr>
        <b/>
        <sz val="14"/>
        <rFont val="Arial"/>
        <family val="2"/>
      </rPr>
      <t>2.75</t>
    </r>
    <r>
      <rPr>
        <sz val="14"/>
        <rFont val="Arial"/>
        <family val="2"/>
      </rPr>
      <t xml:space="preserve"> : Visi dan misi memberi kesan positif pada prestasi unit tertentu dengan prestasi organisasi dapat diukur dan dibandingkan dengan sebelum ini.</t>
    </r>
  </si>
  <si>
    <t>Data prestasi unit meningkat selepas inisiatif berasaskan misi; laporan projek menunjukkan outcome terukur terikat pada visi.</t>
  </si>
  <si>
    <r>
      <rPr>
        <b/>
        <sz val="14"/>
        <rFont val="Arial"/>
        <family val="2"/>
      </rPr>
      <t>3.00</t>
    </r>
    <r>
      <rPr>
        <sz val="14"/>
        <rFont val="Arial"/>
        <family val="2"/>
      </rPr>
      <t xml:space="preserve"> : Visi dan misi terbukti meningkatkan prestasi keseluruhan organisasi dan dihayati semua pihak dengan pematuhan kepada Piawaian Pensijilan Antarabangsa, anugerah luar, serta peningkatan hasil kewangan berbanding tahun sebelumnya.</t>
    </r>
  </si>
  <si>
    <t>Trend KPI organisasi bertambah baik dikaitkan dengan strategi berpandu visi/misi; hasil audit budaya: penjajaran tinggi; pengiktirafan/penarafan luaran menyebut kekuatan hala tuju strategik.</t>
  </si>
  <si>
    <t>Rujukan produktiviti dalam buku panduan / pelan korporat; minit mesyuarat tidak menyentuh sasaran produktiviti; temu bual: pemimpin &amp; staf tidak sedar sebarang agenda produktiviti.</t>
  </si>
  <si>
    <r>
      <rPr>
        <b/>
        <sz val="14"/>
        <rFont val="Arial"/>
        <family val="2"/>
      </rPr>
      <t>0.25</t>
    </r>
    <r>
      <rPr>
        <sz val="14"/>
        <rFont val="Arial"/>
        <family val="2"/>
      </rPr>
      <t xml:space="preserve"> : Komitmen kepimpinan terhadap produktiviti hanya disebut secara umum dalam ucapan atau perutusan dengan visi dan misi organisasi disertakan dalam buku panduan jabatan atau laman web rasmi.</t>
    </r>
  </si>
  <si>
    <t>Petikan ucapan CEO; memo tahunan sebut “tingkatkan produktiviti” tanpa sasaran.</t>
  </si>
  <si>
    <r>
      <rPr>
        <b/>
        <sz val="14"/>
        <rFont val="Arial"/>
        <family val="2"/>
      </rPr>
      <t>0.50</t>
    </r>
    <r>
      <rPr>
        <sz val="14"/>
        <rFont val="Arial"/>
        <family val="2"/>
      </rPr>
      <t xml:space="preserve"> : Komitmen produktiviti direkod dalam dokumen rasmi tetapi tanpa definisi metrik atau peranan jelas, walaupun pelan strategik jabatan telah dibangunkan untuk menyokong pencapaian visi dan misi.</t>
    </r>
  </si>
  <si>
    <t>Buku panduan strategi menyebut produktiviti; tiada indikator; tiada pemilik.</t>
  </si>
  <si>
    <r>
      <rPr>
        <b/>
        <sz val="14"/>
        <rFont val="Arial"/>
        <family val="2"/>
      </rPr>
      <t>0.75</t>
    </r>
    <r>
      <rPr>
        <sz val="14"/>
        <rFont val="Arial"/>
        <family val="2"/>
      </rPr>
      <t xml:space="preserve"> : Dokumen rasmi menyatakan objektif produktiviti asas dan peranan kepimpinan peringkat tinggi dengan pelan tindakan yang menjelaskan bagaimana visi dan misi diterjemahkan dalam pelaksanaan pelan strategik.</t>
    </r>
  </si>
  <si>
    <t>Pelan strategik ada objektif “+5% output”; jadual tanggungjawab Pengurusan Atasan.</t>
  </si>
  <si>
    <r>
      <rPr>
        <b/>
        <sz val="14"/>
        <rFont val="Arial"/>
        <family val="2"/>
      </rPr>
      <t>1.00</t>
    </r>
    <r>
      <rPr>
        <sz val="14"/>
        <rFont val="Arial"/>
        <family val="2"/>
      </rPr>
      <t xml:space="preserve"> : Komitmen produktiviti jelas, bertarikh, dan dipaut kepada sasaran awal atau KPI organisasi, walaupun belum dilaksanakan meluas tetapi pelan strategik telah disahkan dan diedarkan kepada semua kakitangan dan pihak pemegang kepentingan.</t>
    </r>
  </si>
  <si>
    <t>Matrix KPI awal; produktiviti dimasukkan ke Scorecard korporat; rujukan dalam minit Lembaga.</t>
  </si>
  <si>
    <r>
      <rPr>
        <b/>
        <sz val="14"/>
        <rFont val="Arial"/>
        <family val="2"/>
      </rPr>
      <t>1.25</t>
    </r>
    <r>
      <rPr>
        <sz val="14"/>
        <rFont val="Arial"/>
        <family val="2"/>
      </rPr>
      <t xml:space="preserve"> : Kepimpinan memulakan aktiviti peningkatan produktiviti skala kecil/pilot dengan pelan tindakan tahunan berdasarkan visi/misi yang telah diluluskan dalam mesyuarat pengurusan.</t>
    </r>
  </si>
  <si>
    <t>Projek Kaizen/5S di satu unit; bajet kecil percubaan automasi.</t>
  </si>
  <si>
    <r>
      <rPr>
        <b/>
        <sz val="14"/>
        <rFont val="Arial"/>
        <family val="2"/>
      </rPr>
      <t>1.50</t>
    </r>
    <r>
      <rPr>
        <sz val="14"/>
        <rFont val="Arial"/>
        <family val="2"/>
      </rPr>
      <t xml:space="preserve"> : Sumber (bajet, latihan, alat) disediakan untuk menyokong inisiatif produktiviti di beberapa jabatan dengan penetapan KPI jabatan/unit selaras dengan hala tuju visi dan misi organisasi.</t>
    </r>
  </si>
  <si>
    <t>Rekod latihan Lean; perolehan perisian pemantauan; bajet peralatan produktiviti.</t>
  </si>
  <si>
    <r>
      <rPr>
        <b/>
        <sz val="14"/>
        <rFont val="Arial"/>
        <family val="2"/>
      </rPr>
      <t>1.75</t>
    </r>
    <r>
      <rPr>
        <sz val="14"/>
        <rFont val="Arial"/>
        <family val="2"/>
      </rPr>
      <t xml:space="preserve"> : Kepimpinan memantau pelaksanaan dan menerima laporan berkala tentang pencapaian produktiviti unit melalui projek/inisiatif khusus yang menyokong pencapaian visi dan misi.</t>
    </r>
  </si>
  <si>
    <t>Laporan suku tahunan produktiviti; dashboard unit; minit mesyuarat tindakan susulan.</t>
  </si>
  <si>
    <r>
      <rPr>
        <b/>
        <sz val="14"/>
        <rFont val="Arial"/>
        <family val="2"/>
      </rPr>
      <t>2.00</t>
    </r>
    <r>
      <rPr>
        <sz val="14"/>
        <rFont val="Arial"/>
        <family val="2"/>
      </rPr>
      <t xml:space="preserve"> : Inisiatif produktiviti diselaraskan merentas organisasi dengan pemilik sasaran, jadual, dan sokongan kepimpinan aktif serta dipantau secara berkala melalui laporan, slaid pembentangan, dan minit mesyuarat.</t>
    </r>
  </si>
  <si>
    <t>Carta pemilikan KPI; program organisasi lebar; status kemajuan dikongsi dalam townhall.</t>
  </si>
  <si>
    <r>
      <rPr>
        <b/>
        <sz val="14"/>
        <rFont val="Arial"/>
        <family val="2"/>
      </rPr>
      <t>2.25</t>
    </r>
    <r>
      <rPr>
        <sz val="14"/>
        <rFont val="Arial"/>
        <family val="2"/>
      </rPr>
      <t xml:space="preserve"> : Tindakan kepimpinan menghasilkan peningkatan produktiviti terhad pada projek atau unit tertentu dengan peningkatan tahap pencapaian KPI berkaitan visi dan misi seperti laporan peningkatan kepuasan pelanggan melalui soal selidik.</t>
    </r>
  </si>
  <si>
    <t>Data sebelum/selepas pilot: OEE naik, output/jam meningkat; laporan keberhasilan projek.</t>
  </si>
  <si>
    <r>
      <rPr>
        <b/>
        <sz val="14"/>
        <rFont val="Arial"/>
        <family val="2"/>
      </rPr>
      <t>2.50</t>
    </r>
    <r>
      <rPr>
        <sz val="14"/>
        <rFont val="Arial"/>
        <family val="2"/>
      </rPr>
      <t xml:space="preserve"> : Beberapa jabatan menunjukkan peningkatan produktiviti terukur yang dikaitkan dengan sokongan kepimpinan berdasarkan kajian dalaman atau audit serta laporan audit pensijilan piawaian seperti ISO.</t>
    </r>
  </si>
  <si>
    <t>Graf trend &gt;3 bulan; penjimatan kos jabatan; testimoni ketua unit.</t>
  </si>
  <si>
    <r>
      <rPr>
        <b/>
        <sz val="14"/>
        <rFont val="Arial"/>
        <family val="2"/>
      </rPr>
      <t>2.75</t>
    </r>
    <r>
      <rPr>
        <sz val="14"/>
        <rFont val="Arial"/>
        <family val="2"/>
      </rPr>
      <t xml:space="preserve"> : Produktiviti organisasi meningkat secara agregat dan dipantau melalui KPI formal yang dilapor berkala kepada kepimpinan dengan analisis data menunjukkan impak positif daripada inisiatif berasaskan visi/misi.</t>
    </r>
  </si>
  <si>
    <t>KPI korporat vs baseline tahun lepas; laporan prestasi sukuan; sasaran tercapai ≥80%.</t>
  </si>
  <si>
    <r>
      <rPr>
        <b/>
        <sz val="14"/>
        <rFont val="Arial"/>
        <family val="2"/>
      </rPr>
      <t>3.00</t>
    </r>
    <r>
      <rPr>
        <sz val="14"/>
        <rFont val="Arial"/>
        <family val="2"/>
      </rPr>
      <t xml:space="preserve"> : Peningkatan produktiviti mampan, konsisten merentas organisasi, dikaitkan dengan strategi kepimpinan, dan diiktiraf secara dalaman/luaran melalui laporan tahunan yang menunjukkan kejayaan signifikan dalam merealisasikan visi dan misi dengan bukti produktiviti meningkat.</t>
    </r>
  </si>
  <si>
    <t>Trend multi-tahun; audit bebas / penarafan; anugerah produktiviti; bonus berdasarkan pencapaian.</t>
  </si>
  <si>
    <t>Polisi latihan kepimpinan; tiada rekod modul/agenda; temu bual: pemimpin/staf tidak sedar program; bajet latihan kepimpinan = 0 atau tidak dikenal pasti.</t>
  </si>
  <si>
    <r>
      <rPr>
        <b/>
        <sz val="14"/>
        <rFont val="Arial"/>
        <family val="2"/>
      </rPr>
      <t>0.25</t>
    </r>
    <r>
      <rPr>
        <sz val="14"/>
        <rFont val="Arial"/>
        <family val="2"/>
      </rPr>
      <t xml:space="preserve"> : Niat membangunkan kepimpinan hanya disebut secara umum dalam ucapan atau polisi sumber manusia, dan walaupun ada pelan perancangan ia tidak dilaksanakan.</t>
    </r>
  </si>
  <si>
    <t>Petikan perutusan Pengarah HR; memo “galak kepimpinan”; dokumen tidak spesifik.</t>
  </si>
  <si>
    <r>
      <rPr>
        <b/>
        <sz val="14"/>
        <rFont val="Arial"/>
        <family val="2"/>
      </rPr>
      <t>0.50</t>
    </r>
    <r>
      <rPr>
        <sz val="14"/>
        <rFont val="Arial"/>
        <family val="2"/>
      </rPr>
      <t xml:space="preserve"> : Program latihan kepimpinan hanya disenaraikan secara asas dalam dokumen rasmi, dengan perancangan motivasi wujud tetapi tidak tersusun kepada pembangunan kepimpinan atau potensi pemimpin.</t>
    </r>
  </si>
  <si>
    <t>Buku panduan / kalendar latihan bertajuk “Latihan Kepimpinan” sahaja; tiada hasil pembelajaran.</t>
  </si>
  <si>
    <r>
      <rPr>
        <b/>
        <sz val="14"/>
        <rFont val="Arial"/>
        <family val="2"/>
      </rPr>
      <t>0.75</t>
    </r>
    <r>
      <rPr>
        <sz val="14"/>
        <rFont val="Arial"/>
        <family val="2"/>
      </rPr>
      <t xml:space="preserve"> : Dokumen rasmi menghuraikan objektif latihan kepimpinan dan kemahiran sasaran teras (komunikasi, interpersonal, dsb.), dan latihan dilaksanakan dengan kaedah mengenal pasti kepimpinan namun tidak konsisten walaupun garis panduan ada.</t>
    </r>
  </si>
  <si>
    <t>Modul bertulis dgn outcome; senarai kompetensi asas; versi pdf diedar.</t>
  </si>
  <si>
    <r>
      <rPr>
        <b/>
        <sz val="14"/>
        <rFont val="Arial"/>
        <family val="2"/>
      </rPr>
      <t>1.00</t>
    </r>
    <r>
      <rPr>
        <sz val="14"/>
        <rFont val="Arial"/>
        <family val="2"/>
      </rPr>
      <t xml:space="preserve"> : Rangka kerja pembangunan kepimpinan bertulis membezakan latihan (teori/amali) dan pembangunan (mentorship, coaching, laluan kerjaya), dan pelan serta strategi pembangunan kepimpinan dilaksanakan tetapi penilaian dijalankan secara tidak sistematik.</t>
    </r>
  </si>
  <si>
    <t>Framework kompetensi; peta laluan kerjaya pemimpin; SOP mentorship bertarikh.</t>
  </si>
  <si>
    <r>
      <rPr>
        <b/>
        <sz val="14"/>
        <rFont val="Arial"/>
        <family val="2"/>
      </rPr>
      <t>1.25</t>
    </r>
    <r>
      <rPr>
        <sz val="14"/>
        <rFont val="Arial"/>
        <family val="2"/>
      </rPr>
      <t xml:space="preserve"> : Sesi latihan kepimpinan asas dijalankan dan dihadiri sebahagian kecil pemimpin, dengan pelan didokumentasikan dalam portal atau dibentangkan dalam mesyuarat.</t>
    </r>
  </si>
  <si>
    <t>Senarai hadir &lt;50%; foto sesi; invois fasilitator.</t>
  </si>
  <si>
    <r>
      <rPr>
        <b/>
        <sz val="14"/>
        <rFont val="Arial"/>
        <family val="2"/>
      </rPr>
      <t>1.50</t>
    </r>
    <r>
      <rPr>
        <sz val="14"/>
        <rFont val="Arial"/>
        <family val="2"/>
      </rPr>
      <t xml:space="preserve"> : Program latihan berstruktur (modul teori &amp; amali) dijalankan secara berkala dengan rekod kehadiran pemimpin utama, serta dijelaskan kepada semua staf dan direkod dalam Pelaporan Latihan Tahunan.</t>
    </r>
  </si>
  <si>
    <t>Jadual tahunan; borang penilaian peserta; rekod kehadiran mengikut jabatan.</t>
  </si>
  <si>
    <r>
      <rPr>
        <b/>
        <sz val="14"/>
        <rFont val="Arial"/>
        <family val="2"/>
      </rPr>
      <t xml:space="preserve">1.75 </t>
    </r>
    <r>
      <rPr>
        <sz val="14"/>
        <rFont val="Arial"/>
        <family val="2"/>
      </rPr>
      <t>: Pembangunan lanjutan melalui mentorship/coaching dan tugasan pembangunan peranan telah bermula, proses dimaklumkan kepada staf yang boleh mencalon mentor dan program dirasmikan oleh pengurusan tertinggi.</t>
    </r>
  </si>
  <si>
    <t>Senarai pasangan mentor-mentee; log coaching; penempatan kerja silang.</t>
  </si>
  <si>
    <r>
      <rPr>
        <b/>
        <sz val="14"/>
        <rFont val="Arial"/>
        <family val="2"/>
      </rPr>
      <t xml:space="preserve">2.00 </t>
    </r>
    <r>
      <rPr>
        <sz val="14"/>
        <rFont val="Arial"/>
        <family val="2"/>
      </rPr>
      <t>: Program latihan dan pembangunan kepimpinan dilaksana merentas organisasi dengan penyertaan tinggi dan sokongan atasan aktif, hasil penilaian dikongsi serta pemilihan pemimpin melalui sistem prestasi ada mentor tetapi impaknya kepada organisasi belum jelas.</t>
    </r>
  </si>
  <si>
    <t>Kadar penyertaan &gt;80% pemimpin sasaran; laporan kemajuan; bajet khusus; pembentangan di townhall.</t>
  </si>
  <si>
    <r>
      <rPr>
        <b/>
        <sz val="14"/>
        <rFont val="Arial"/>
        <family val="2"/>
      </rPr>
      <t xml:space="preserve">2.25 </t>
    </r>
    <r>
      <rPr>
        <sz val="14"/>
        <rFont val="Arial"/>
        <family val="2"/>
      </rPr>
      <t>: Peserta menunjukkan peningkatan asas dalam kompetensi kepimpinan yang diukur pra/pasca latihan, dan pelan terbukti melahirkan pemimpin baharu dengan kadar pengisian jawatan strategik dalaman yang meningkat.</t>
    </r>
  </si>
  <si>
    <t>Skor penilaian sebelum/selepas; ujian komunikasi; borang kendiri.</t>
  </si>
  <si>
    <r>
      <rPr>
        <b/>
        <sz val="14"/>
        <rFont val="Arial"/>
        <family val="2"/>
      </rPr>
      <t xml:space="preserve">2.50 </t>
    </r>
    <r>
      <rPr>
        <sz val="14"/>
        <rFont val="Arial"/>
        <family val="2"/>
      </rPr>
      <t>: Peningkatan kompetensi disahkan oleh penilaian 180°/360° atau penyelia selepas latihan, dan program meningkatkan kecekapan pengurusan serta kepuasan pekerja.</t>
    </r>
  </si>
  <si>
    <t>Laporan 360; rating pengurus naik; maklum balas rakan sekerja.</t>
  </si>
  <si>
    <r>
      <rPr>
        <b/>
        <sz val="14"/>
        <rFont val="Arial"/>
        <family val="2"/>
      </rPr>
      <t xml:space="preserve">2.75 </t>
    </r>
    <r>
      <rPr>
        <sz val="14"/>
        <rFont val="Arial"/>
        <family val="2"/>
      </rPr>
      <t>: Kecekapan kepimpinan yang lebih baik dikaitkan dengan prestasi pasukan (hasil, produktiviti, penglibatan), melahirkan pelapis berkualiti yang membantu pencapaian KPI, mengurangkan turnover, dan mempercepat pembelajaran kendiri.</t>
    </r>
  </si>
  <si>
    <t>Kenaikan skor engagement; output projek; penurunan konflik tidak selesai.</t>
  </si>
  <si>
    <r>
      <rPr>
        <b/>
        <sz val="14"/>
        <rFont val="Arial"/>
        <family val="2"/>
      </rPr>
      <t xml:space="preserve">3.00 </t>
    </r>
    <r>
      <rPr>
        <sz val="14"/>
        <rFont val="Arial"/>
        <family val="2"/>
      </rPr>
      <t>: Pembangunan kepimpinan menyumbang secara mampan kepada prestasi organisasi dan budaya kerja positif, dengan penambahbaikan berterusan berasaskan maklum balas serta bukti hasil meningkat.</t>
    </r>
  </si>
  <si>
    <t>Trend multi-tahun: prestasi KPI, kadar retensi pemimpin, promosi dalaman; audit budaya; anugerah kepimpinan.</t>
  </si>
  <si>
    <t>Rubrik Pengukuran</t>
  </si>
  <si>
    <t>Contoh Pembuktian</t>
  </si>
  <si>
    <t xml:space="preserve">Buku panduan, pelan strategik, laporan tahunan, portal dalaman/laman web tidak menemui penyataan visi/misi. </t>
  </si>
  <si>
    <t>Visi dan misi hanya dinyatakan secara ringkas tanpa penjelasan lanjut serta tidak disemak.</t>
  </si>
  <si>
    <t>Visi dan misi wujud dalam dokumen rasmi tetapi kurang jelas walaupun telah disemak.</t>
  </si>
  <si>
    <t>Visi dan misi ditulis dengan jelas namun tidak dikaitkan dengan strategi organisasi, walaupun telah dikemaskini tetapi tidak dipamerkan dan tidak difahami oleh warga kerja/orang awam.</t>
  </si>
  <si>
    <t>Visi dan misi jelas serta dirujuk dalam dokumen perancangan utama organisasi, dikemaskini serta dipamerkan dengan jelas dan boleh diakses oleh pihak dalam organisasi.</t>
  </si>
  <si>
    <t>Visi dan misi dikongsi secara umum tetapi tidak difahami semua kakitangan, walaupun mempunyai Pensijilan ISO, dikemaskini, dipamerkan melalui semua saluran serta difahami oleh organisasi.</t>
  </si>
  <si>
    <t>Visi dan misi disampaikan melalui mesyuarat, taklimat, atau laman web rasmi, dengan Pensijilan ISO yang dikemaskini dan diberi kefahaman secara berterusan.</t>
  </si>
  <si>
    <t>Visi dan misi dijadikan panduan dalam aktiviti harian sebahagian unit organisasi dengan Pensijilan ISO, dikemaskini dan melibatkan penglibatan orang luar.</t>
  </si>
  <si>
    <t>Visi dan misi diterangkan dengan jelas kepada semua kakitangan dan pemegang kepentingan serta mula diamalkan dengan Pensijilan ISO, dikemaskini, melibatkan penglibatan orang luar serta dibuktikan kefahaman.</t>
  </si>
  <si>
    <t>Visi dan misi sedikit mempengaruhi keputusan pengurusan dengan pembuktian soal selidik atau kajian serta pemarkahan penilaian organisasi luar (terdapat maklum balas).</t>
  </si>
  <si>
    <t>Visi dan misi digunakan sebagai asas dalam perancangan strategik dengan adanya maklum balas dan tindakan susulan diambil.</t>
  </si>
  <si>
    <t>Visi dan misi memberi kesan positif pada prestasi unit tertentu dengan prestasi organisasi dapat diukur dan dibandingkan dengan sebelum ini.</t>
  </si>
  <si>
    <t>Visi dan misi terbukti meningkatkan prestasi keseluruhan organisasi dan dihayati semua pihak dengan pematuhan kepada Piawaian Pensijilan Antarabangsa, anugerah luar, serta peningkatan hasil kewangan berbanding tahun sebelumnya.</t>
  </si>
  <si>
    <t>Tiada dokumentasi atau pernyataan rasmi mengenai komitmen kepimpinan terhadap produktiviti.</t>
  </si>
  <si>
    <t>Komitmen kepimpinan terhadap produktiviti hanya disebut secara umum dalam ucapan atau perutusan dengan visi dan misi organisasi disertakan dalam buku panduan jabatan atau laman web rasmi.</t>
  </si>
  <si>
    <t>Komitmen produktiviti direkod dalam dokumen rasmi tetapi tanpa definisi metrik atau peranan jelas, walaupun pelan strategik jabatan telah dibangunkan untuk menyokong pencapaian visi dan misi.</t>
  </si>
  <si>
    <t>Dokumen rasmi menyatakan objektif produktiviti asas dan peranan kepimpinan peringkat tinggi dengan pelan tindakan yang menjelaskan bagaimana visi dan misi diterjemahkan dalam pelaksanaan pelan strategik.</t>
  </si>
  <si>
    <t>Komitmen produktiviti jelas, bertarikh, dan dipaut kepada sasaran awal atau KPI organisasi, walaupun belum dilaksanakan meluas tetapi pelan strategik telah disahkan dan diedarkan kepada semua kakitangan dan pihak pemegang kepentingan.</t>
  </si>
  <si>
    <t>Kepimpinan memulakan aktiviti peningkatan produktiviti skala kecil/pilot dengan pelan tindakan tahunan berdasarkan visi/misi yang telah diluluskan dalam mesyuarat pengurusan.</t>
  </si>
  <si>
    <t>Sumber (bajet, latihan, alat) disediakan untuk menyokong inisiatif produktiviti di beberapa jabatan dengan penetapan KPI jabatan/unit selaras dengan hala tuju visi dan misi organisasi.</t>
  </si>
  <si>
    <t>Kepimpinan memantau pelaksanaan dan menerima laporan berkala tentang pencapaian produktiviti unit melalui projek/inisiatif khusus yang menyokong pencapaian visi dan misi.</t>
  </si>
  <si>
    <t>Inisiatif produktiviti diselaraskan merentas organisasi dengan pemilik sasaran, jadual, dan sokongan kepimpinan aktif serta dipantau secara berkala melalui laporan, slaid pembentangan, dan minit mesyuarat.</t>
  </si>
  <si>
    <t>Tindakan kepimpinan menghasilkan peningkatan produktiviti terhad pada projek atau unit tertentu dengan peningkatan tahap pencapaian KPI berkaitan visi dan misi seperti laporan peningkatan kepuasan pelanggan melalui soal selidik.</t>
  </si>
  <si>
    <t>Beberapa jabatan menunjukkan peningkatan produktiviti terukur yang dikaitkan dengan sokongan kepimpinan berdasarkan kajian dalaman atau audit serta laporan audit pensijilan piawaian seperti ISO.</t>
  </si>
  <si>
    <t>Produktiviti organisasi meningkat secara agregat dan dipantau melalui KPI formal yang dilapor berkala kepada kepimpinan dengan analisis data menunjukkan impak positif daripada inisiatif berasaskan visi/misi.</t>
  </si>
  <si>
    <t>Peningkatan produktiviti mampan, konsisten merentas organisasi, dikaitkan dengan strategi kepimpinan, dan diiktiraf secara dalaman/luaran melalui laporan tahunan yang menunjukkan kejayaan signifikan dalam merealisasikan visi dan misi dengan bukti produktiviti meningkat.</t>
  </si>
  <si>
    <t>Tiada dokumentasi rasmi yang menunjukkan latihan atau program pembangunan kepimpinan untuk peningkatan produktiviti, dan tiada pembuktian pelan perancangan, latihan dilaksanakan, atau penilaian KPI.</t>
  </si>
  <si>
    <t>Niat membangunkan kepimpinan hanya disebut secara umum dalam ucapan atau polisi sumber manusia, dan walaupun ada pelan perancangan ia tidak dilaksanakan.</t>
  </si>
  <si>
    <t>Program latihan kepimpinan hanya disenaraikan secara asas dalam dokumen rasmi, dengan perancangan motivasi wujud tetapi tidak tersusun kepada pembangunan kepimpinan atau potensi pemimpin.</t>
  </si>
  <si>
    <t>Dokumen rasmi menghuraikan objektif latihan kepimpinan dan kemahiran sasaran teras (komunikasi, interpersonal, dsb.), dan latihan dilaksanakan dengan kaedah mengenal pasti kepimpinan namun tidak konsisten walaupun garis panduan ada.</t>
  </si>
  <si>
    <t>Rangka kerja pembangunan kepimpinan bertulis membezakan latihan (teori/amali) dan pembangunan (mentorship, coaching, laluan kerjaya), dan pelan serta strategi pembangunan kepimpinan dilaksanakan tetapi penilaian dijalankan secara tidak sistematik.</t>
  </si>
  <si>
    <t>Sesi latihan kepimpinan asas dijalankan dan dihadiri sebahagian kecil pemimpin, dengan pelan didokumentasikan dalam portal atau dibentangkan dalam mesyuarat.</t>
  </si>
  <si>
    <t>Program latihan berstruktur (modul teori &amp; amali) dijalankan secara berkala dengan rekod kehadiran pemimpin utama, serta dijelaskan kepada semua staf dan direkod dalam Pelaporan Latihan Tahunan.</t>
  </si>
  <si>
    <t>Pembangunan lanjutan melalui mentorship/coaching dan tugasan pembangunan peranan telah bermula, proses dimaklumkan kepada staf yang boleh mencalon mentor dan program dirasmikan oleh pengurusan tertinggi.</t>
  </si>
  <si>
    <t>Program latihan dan pembangunan kepimpinan dilaksana merentas organisasi dengan penyertaan tinggi dan sokongan atasan aktif, hasil penilaian dikongsi serta pemilihan pemimpin melalui sistem prestasi ada mentor tetapi impaknya kepada organisasi belum jelas.</t>
  </si>
  <si>
    <t>Peserta menunjukkan peningkatan asas dalam kompetensi kepimpinan yang diukur pra/pasca latihan, dan pelan terbukti melahirkan pemimpin baharu dengan kadar pengisian jawatan strategik dalaman yang meningkat.</t>
  </si>
  <si>
    <t>Peningkatan kompetensi disahkan oleh penilaian 180°/360° atau penyelia selepas latihan, dan program meningkatkan kecekapan pengurusan serta kepuasan pekerja.</t>
  </si>
  <si>
    <t>Kecekapan kepimpinan yang lebih baik dikaitkan dengan prestasi pasukan (hasil, produktiviti, penglibatan), melahirkan pelapis berkualiti yang membantu pencapaian KPI, mengurangkan turnover, dan mempercepat pembelajaran kendiri.</t>
  </si>
  <si>
    <t>Pembangunan kepimpinan menyumbang secara mampan kepada prestasi organisasi dan budaya kerja positif, dengan penambahbaikan berterusan berasaskan maklum balas serta bukti hasil meningkat.</t>
  </si>
  <si>
    <t>Tiada dokumentasi rasmi mengenai objektif organisasi atau penetapan objektif dalam mana-mana dokumen perancangan, dan objektif tidak menepati elemen SMART kerana sangat umum atau tidak wujud langsung.</t>
  </si>
  <si>
    <t>KPI atau mekanisme pengukuran dalam pelan strategik. Tiada laporan penilaian prestasi. Tiada bukti pengumpulan data atau analisis objektif.</t>
  </si>
  <si>
    <t>Objektif umum dan kabur hanya berupa niat atau slogan tanpa butiran, dengan sasaran yang sangat umum tanpa ukuran jelas (contoh: “meningkatkan prestasi”) dan tiada data/nilai boleh dikuantifikasi.</t>
  </si>
  <si>
    <t>Ayat “tingkatkan prestasi”; tiada angka, tiada tarikh; poster motivasi.</t>
  </si>
  <si>
    <t>Objektif menyatakan apa (Specific/Relevant) tetapi tiada ukuran (M) atau masa (T), dengan sasaran yang terlalu luas atau terbuka untuk tafsiran serta ukuran umum yang tidak lengkap.</t>
  </si>
  <si>
    <t>Dokumen sebut “perbaiki kepuasan pelanggan” tanpa metrik/timeline.</t>
  </si>
  <si>
    <t>Objektif ada ukuran kasar tetapi tidak kuantitatif jelas atau sasaran masa longgar, walaupun munasabah dan boleh dicapai dengan usaha tambahan serta ada tempoh masa yang jelas namun tidak khusus kepada tarikh mula/tamat.</t>
  </si>
  <si>
    <t>“Naikkan jualan dengan signifikan tahun ini”; graf tanpa baseline.</t>
  </si>
  <si>
    <t>Objektif hampir lengkap SMART tetapi sekurang-kurangnya satu elemen utama (M atau T atau A) belum tepat atau disahkan, walaupun objektif tersebut sangat spesifik dengan menyatakan siapa, apa yang ingin dicapai, dan dalam konteks yang jelas.</t>
  </si>
  <si>
    <t>Target % disebut tetapi tiada sumber data atau kelayakan sumber (Achievable) belum dinilai.</t>
  </si>
  <si>
    <t>Objektif tunggal memenuhi semua elemen SMART (S,M,A,R,T) secara jelas, tetapi hanya relevan secara umum tanpa fokus kepada tema utama serta rujukan masa yang terlalu umum.</t>
  </si>
  <si>
    <t>“Capai 90% kepuasan pelanggan melalui survei Q4 2025 dengan bajet RMX.”</t>
  </si>
  <si>
    <t>Beberapa objektif SMART diselaraskan dengan visi/misi dan mempunyai sasaran kuantitatif serta tarikh, namun relevan dan hanya menyokong objektif utama dengan kaitan yang perlu diperkuatkan.</t>
  </si>
  <si>
    <t>Jadual objektif strategi; kolum %target; tarikh akhir; pemilik.</t>
  </si>
  <si>
    <t>Objektif SMART dikaskadkan ke jabatan/projek dengan metrik pemantauan dan tanggungjawab jelas, namun memerlukan komitmen tambahan atau pengubahsuaian kerana objektif menyatakan apa dan siapa tetapi kurang konteks atau hasil akhir yang jelas.</t>
  </si>
  <si>
    <t>Matriks penjajaran korporat→fakulti→unit; dashboard prestasi bulanan.</t>
  </si>
  <si>
    <t>Sistem pengurusan prestasi bersepadu memastikan semua objektif SMART dipantau berkala, boleh dijejak secara real-time, dan digunakan dalam penilaian, dengan objektif yang menyatakan siapa, apa, dan konteks dengan jelas serta munasabah berdasarkan sumber dan masa.</t>
  </si>
  <si>
    <t>Balanced scorecard; laporan automatik; integrasi HR/KPI; review suku tahunan.</t>
  </si>
  <si>
    <t>Sekurang-kurangnya satu objektif SMART mencapai sasaran yang ditetapkan dengan pendekatan yang realistik.</t>
  </si>
  <si>
    <t>Laporan projek tunjuk target % tercapai menjelang tarikh akhir.</t>
  </si>
  <si>
    <t>Majoriti objektif SMART peringkat unit atau jabatan dicapai atau melebihi sasaran, dengan ukuran seperti “20%” yang boleh diukur melalui soal selidik.</t>
  </si>
  <si>
    <t>Ringkasan status hijau ≥70%; laporan pencapaian unit; bukti audit dalaman.</t>
  </si>
  <si>
    <t>Pencapaian objektif SMART menunjukkan peningkatan metrik prestasi organisasi yang boleh diatribusi, dengan sasaran jelas namun masih memerlukan penambahan hasil yang ingin dicapai.</t>
  </si>
  <si>
    <t>Perbandingan baseline vs tahun semasa; analisis impak; korelasi KPI strategi.</t>
  </si>
  <si>
    <t>Objektif SMART secara konsisten dicapai merentas organisasi, membawa penambahbaikan mampan dalam prestasi, kos, kualiti, atau kepuasan pihak berkepentingan, serta menyokong terus visi, misi, atau tema utama program.</t>
  </si>
  <si>
    <t>Trend multi-tahun; ganjaran prestasi; pengiktirafan luaran; kitaran semakan &amp; penetapan sasaran baharu.</t>
  </si>
  <si>
    <t>Tiada dokumentasi rasmi yang menunjukkan bagaimana objektif organisasi berhubung dengan visi dan misi, tiada pelan strategik atau dokumen perancangan yang menghubungkannya, dan tiada dokumen bertulis (hanya kenyataan lisan).</t>
  </si>
  <si>
    <t>Pelan strategik atau rancangan kerja. Tiada sebarang dokumen rasmi yang menunjukkan objektif organisasi. Temu bual menunjukkan kakitangan tidak mengetahui objektif organisasi.</t>
  </si>
  <si>
    <t>Matlamat/objektif dinyatakan secara umum tanpa kaitan jelas dengan visi/misi, iaitu objektif wujud tetapi tidak berkaitan langsung dengan visi/misi.</t>
  </si>
  <si>
    <t>Nota ringkas atau memo tanpa penjajaran strategi.</t>
  </si>
  <si>
    <t>Matlamat/objektif dirumus dalam dokumen rasmi tetapi bersifat umum dan tidak spesifik, hanya menyentuh secara umum hala tuju organisasi tanpa rujukan jelas (sekadar tersirat) kepada visi/misi.</t>
  </si>
  <si>
    <t>Buku panduan/strategi ada senarai objektif tetapi tanpa indikator kejayaan.</t>
  </si>
  <si>
    <t>Matlamat/objektif dinyatakan dengan jelas dalam pelan strategik atau laporan tahunan dan mempunyai hubungan asas dengan visi/misi, namun penyelarasan masih belum sepenuhnya selari dan sistematik.</t>
  </si>
  <si>
    <t>Dokumen rasmi dengan objektif terperinci dan tarikh sasaran.</t>
  </si>
  <si>
    <t>Dokumen rasmi memaparkan matlamat/objektif dengan format SMART tetapi tanpa bukti penyelarasan formal dengan visi/misi, walaupun objektif telah disusun jelas berpandukan visi dan misi dengan padanan yang sistematik.</t>
  </si>
  <si>
    <t>Pelan strategik lengkap tetapi tiada matriks penyelarasan ke visi/misi.</t>
  </si>
  <si>
    <t>Sebahagian objektif organisasi diselaraskan dengan visi/misi secara tidak formal, dan objektif dinyatakan dalam bentuk yang boleh diukur secara asas.</t>
  </si>
  <si>
    <t>Temu bual staf menunjukkan kefahaman arah visi/misi walaupun tiada dokumen matriks.</t>
  </si>
  <si>
    <t>Terdapat usaha jelas menyelaraskan objektif dengan visi/misi dalam beberapa projek, dengan ukuran kejayaan (KPI) asas dan laporan suku tahunan yang menunjukkan pencapaian berbanding KPI.</t>
  </si>
  <si>
    <t>Carta penjajaran atau peta strategi jabatan terpilih.</t>
  </si>
  <si>
    <t>Semua objektif dalam pelan strategik dihubungkan dengan visi/misi melalui dokumen rasmi, menunjukkan kesinambungan dengan misi organisasi serta carta strategi selaras dengan visi/misi dalam pembentangan rasmi.</t>
  </si>
  <si>
    <t>Matriks penjajaran objektif–visi/misi dalam pelan strategik.</t>
  </si>
  <si>
    <t>Penyelarasan visi/misi berlaku merentas jabatan dan menjadi asas perancangan serta pelaporan, disokong proses pemantauan strategi yang belum menyeluruh tetapi mempunyai jadual pemantauan projek/aktiviti berkala.</t>
  </si>
  <si>
    <t>Dashboard korporat memaparkan KPI yang disandarkan kepada visi/misi.</t>
  </si>
  <si>
    <t>Sebahagian objektif yang selaras mula menunjukkan hasil positif, dirangka berasaskan prinsip SMART dan disokong dokumen perancangan strategik lengkap dengan indikator.</t>
  </si>
  <si>
    <t>Laporan pencapaian projek atau KPI unit yang selaras dengan visi.</t>
  </si>
  <si>
    <t>Pencapaian objektif memberi impak nyata kepada beberapa bidang strategi organisasi, dengan sistem pemantauan dan pelaporan KPI yang dijalankan secara berkala.</t>
  </si>
  <si>
    <t>Kenaikan metrik produktiviti/keuntungan atau kepuasan pelanggan.</t>
  </si>
  <si>
    <t>Hasil pencapaian objektif mempercepat kemajuan ke arah visi/misi, apabila objektif digunakan sebagai asas penilaian prestasi organisasi dan dilaporkan setiap tahun dengan perbandingan sasaran berbanding pencapaian sebenar.</t>
  </si>
  <si>
    <t>Trend KPI strategik meningkat dengan bukti kaitan ke misi organisasi.</t>
  </si>
  <si>
    <t>Pencapaian objektif secara konsisten mendorong organisasi mencapai hasil jangka panjang seperti termaktub dalam visi/misi, dengan penilaian kemajuan strategi yang dimanfaatkan untuk penambahbaikan berterusan.</t>
  </si>
  <si>
    <t>Laporan prestasi multi-tahun, audit pencapaian strategik, atau pengiktirafan luaran.</t>
  </si>
  <si>
    <t>Tiada dokumentasi rasmi mengenai bagaimana objektif organisasi diukur atau dinilai, dan tiada indikator/kriteria ukur atau sistem pengumpulan data.</t>
  </si>
  <si>
    <t>Dokumen perancangan korporat, pelan tahunan, atau roadmap strategik. Temu bual staf menunjukkan mereka tidak tahu arah jangka panjang organisasi.</t>
  </si>
  <si>
    <t>Proses pengukuran/penilaian hanya disebut secara umum dalam dokumen, walaupun KPI telah ditetapkan secara formal dalam pelan tindakan/strategik.</t>
  </si>
  <si>
    <t>Polisi/standard operasi sebut “penilaian prestasi” tanpa format jelas.</t>
  </si>
  <si>
    <t>Objektif organisasi dilampirkan dengan indikator asas tanpa kaedah ukur jelas, namun kaedah pengumpulan data dan laporan prestasi telah direkodkan.</t>
  </si>
  <si>
    <t>Pelan strategik ada KPI tetapi tiada kaedah pengumpulan data.</t>
  </si>
  <si>
    <t>Proses pengukuran/penilaian ditulis dengan jelas (data &amp; analisis) tetapi belum diamalkan sepenuhnya, walaupun jadual tahunan/berkala telah disediakan.</t>
  </si>
  <si>
    <t>Dokumen panduan penilaian KPI; tiada laporan rasmi.</t>
  </si>
  <si>
    <t>Manual atau SOP pengukuran &amp; penilaian objektif lengkap dengan format laporan dan jadual, dan pelan tindakan turut disediakan berdasarkan hasil penilaian.</t>
  </si>
  <si>
    <t>SOP pemantauan KPI &amp; template laporan berkala tersedia.</t>
  </si>
  <si>
    <t>Penilaian objektif dilakukan sekali-sekala tanpa jadual tetap, tetapi KPI dikongsi bersama warga kerja dan pemegang taruh.</t>
  </si>
  <si>
    <t>Laporan penilaian ad hoc; minit mesyuarat berasingan.</t>
  </si>
  <si>
    <t>Penilaian dijalankan secara tahunan untuk menilai pencapaian utama, dan mekanisme pelaporan digunakan serta dikongsi secara berkala.</t>
  </si>
  <si>
    <t>Laporan KPI tahunan, perbandingan target vs pencapaian.</t>
  </si>
  <si>
    <t>Penilaian dilakukan sekurang-kurangnya setiap suku tahun dengan laporan formal, semua jabatan mengikut jadual dan memahami tanggungjawab mereka, serta hasil analisis dikongsi dalam mesyuarat strategik atau townhall.</t>
  </si>
  <si>
    <t>Laporan suku tahunan prestasi KPI; analisis trend.</t>
  </si>
  <si>
    <t>Penilaian objektif dilaksanakan secara berkala (bulanan/suku) dengan dashboard data real-time, dan tindakan susulan dilaksanakan serta dikomunikasikan kepada staf.</t>
  </si>
  <si>
    <t>Dashboard digital KPI; rekod data prestasi dikemaskini setiap bulan.</t>
  </si>
  <si>
    <t>Hasil penilaian digunakan untuk mengenal pasti jurang prestasi, dengan KPI dimanfaatkan secara aktif untuk penambahbaikan yang meningkatkan pencapaian.</t>
  </si>
  <si>
    <t>Laporan penilaian menunjukkan perbandingan target vs hasil dengan cadangan awal.</t>
  </si>
  <si>
    <t>Hasil penilaian mendorong tindakan pembetulan pada tahap projek/unit, dan data digunakan untuk keputusan strategik yang membawa peningkatan ketara dalam proses.</t>
  </si>
  <si>
    <t>Rekod mesyuarat tindakan susulan berdasarkan laporan KPI.</t>
  </si>
  <si>
    <t>Penilaian objektif menghasilkan pelan penambahbaikan jelas pada tahap organisasi, membantu mengenal pasti masalah awal untuk tindakan proaktif serta digunakan mengubah strategi, menambah inisiatif baharu, atau menyemak semula matlamat.</t>
  </si>
  <si>
    <t>Action plan organisasi yang dihubungkan dengan hasil KPI.</t>
  </si>
  <si>
    <t>Penambahbaikan berterusan dilaksanakan dan dipantau, menghasilkan peningkatan prestasi konsisten dengan impak ketara: prestasi meningkat, objektif dicapai, dan budaya prestasi kukuh.</t>
  </si>
  <si>
    <t>Trend KPI meningkat multi-tahun; bukti tindakan Kaizen/Lean dilaporkan.</t>
  </si>
  <si>
    <t>Tiada dokumentasi rasmi yang menunjukkan organisasi mempunyai perancangan strategik jangka panjang atau pendek, dan tiada perancangan atau penyampaian Pelan Strategik Organisasi kepada kakitangan atau pemegang kepentingan.</t>
  </si>
  <si>
    <t>Dokumen pelan; tiada sasaran tahun hadapan; staf tidak tahu perancangan masa depan; tiada minit mesyuarat strategi.</t>
  </si>
  <si>
    <t>Perancangan strategik disebut secara umum tanpa membezakan jangka panjang atau pendek, dengan hanya punca kuasa mewujudkan Pelan Strategik dinyatakan.</t>
  </si>
  <si>
    <t>Ucapan tahunan; memo “strategi masa depan” tanpa tempoh.</t>
  </si>
  <si>
    <t>Draf pelan jangka panjang atau pelan tahunan wujud tetapi tidak lengkap, hanya dibincangkan pada peringkat awal teras strategik.</t>
  </si>
  <si>
    <t>Fail PDF draf 3 tahun; senarai sasaran tahun semasa longgar.</t>
  </si>
  <si>
    <t>Kedua-dua pelan jangka panjang (3–5 tahun) dan pendek (&lt;1 tahun) bertulis tetapi tanpa KPI atau tarikh jelas, hanya berbentuk deraf kerangka teras.</t>
  </si>
  <si>
    <t>Roadmap bertema + pelan operasi tahunan tanpa indikator.</t>
  </si>
  <si>
    <t>Pelan jangka panjang dan pendek lengkap dengan objektif umum dan garis masa, namun tiada bukti kajian kebolehlaksanaan atau pemantauan, walaupun deraf awal pelan strategik disemak serta mempunyai kaedah penyimpanan selamat dan mudah dicapai.</t>
  </si>
  <si>
    <t>Dokumen diluluskan Lembaga; jadual tahun demi tahun; tiada laporan kemajuan.</t>
  </si>
  <si>
    <t>Beberapa objektif strategik dipecah kepada tindakan tahunan asas, dibincangkan dalam mesyuarat atau sesi komunikasi seperti town hall atau bengkel pelan strategik.</t>
  </si>
  <si>
    <t>Senarai projek 2025 dirujuk kpd matlamat 2027.</t>
  </si>
  <si>
    <t>Pelan tindakan tahunan dengan pemilik, tarikh, dan sumber menyokong pelan jangka panjang, disokong dengan dokumen latihan atau pembentangan kepada kakitangan dan pemegang kepentingan.</t>
  </si>
  <si>
    <t>Jadual Gantt; bajet diperuntuk; carta RACI.</t>
  </si>
  <si>
    <t>Milestone berturutan (tahun-ke-tahun) memacu pencapaian sasaran 3–5 tahun dan dipantau melalui bengkel dalaman atau retreat bersama stakeholders bagi penetapan pelan tindakan strategik.</t>
  </si>
  <si>
    <t>Matriks penjajaran tahun 1→2→3; laporan status suku.</t>
  </si>
  <si>
    <t>Pelan tindakan spesifik diselaraskan merentas jabatan dengan semakan berkala untuk menjejak kemajuan terhadap sasaran multi-tahun, serta mempunyai framework KPI dan penetapan Key Performance Indicator (KPI) bagi Pelan Strategik.</t>
  </si>
  <si>
    <t>Dashboard strategi korporat; minit semakan strategi; status hijau/amber/merah.</t>
  </si>
  <si>
    <t>Beberapa objektif strategik dipecah kepada tindakan tahunan asas yang disokong oleh data prestasi organisasi (hasil kewangan, produktiviti, atau pencapaian objektif utama) sebagai bukti keberkesanan pelan strategik organisasi.</t>
  </si>
  <si>
    <t>Pelan tindakan tahunan dengan pemilik, tarikh, dan sumber menyokong pelan jangka panjang, serta disertai semakan atau penilaian semula prestasi organisasi.</t>
  </si>
  <si>
    <t>Milestone berturutan (tahun-ke-tahun) memacu pencapaian sasaran 3–5 tahun dan dipantau melalui penambahbaikan serta kajian impak yang mengukur hubungan antara pencapaian KPI pelan strategik dengan prestasi tahun sebelumnya, termasuk pelan pengurusan risiko.</t>
  </si>
  <si>
    <t>Pelan tindakan spesifik diselaraskan merentas jabatan dengan semakan berkala, menjejak kemajuan terhadap sasaran multi-tahun dan menunjukkan pencapaian signifikan berdasarkan laporan analisa pencapaian 5 tahun terkini.</t>
  </si>
  <si>
    <t>Tiada dokumentasi rasmi atau perancangan mengenai pengagihan sumber dalam organisasi, dan tiada pelan atau strategi pengurusan sumber yang menggambarkan cara sumber (manusia, kewangan, teknologi, dll.) diagihkan atau digunakan.</t>
  </si>
  <si>
    <t>Bajet formal; tiada rekod peruntukan staf vs projek; aset tidak dilinventori; kos tidak ditjejak mengikut aktiviti; temu bual: pengurus tidak tahu jumlah sumber digunakan.</t>
  </si>
  <si>
    <t>Prinsip penggunaan sumber hanya disebut secara umum dalam polisi atau ucapan, dengan penyediaan bajet tahunan serta mesyuarat penyelarasan maklumat perjawatan, daftar aset, dan stor jabatan.</t>
  </si>
  <si>
    <t>Memo “gunakan sumber dengan bijak”; polisi umum kewangan.</t>
  </si>
  <si>
    <t>Dokumen hanya menyenaraikan kategori sumber (kewangan, staf, masa, aset) tanpa kaedah agihan, walaupun terdapat perancangan pelan pembangunan dan sumber manusia.</t>
  </si>
  <si>
    <t>Manual kewangan asas; daftar aset awal.</t>
  </si>
  <si>
    <t>Proses agihan sumber bertulis dengan peranan dan aliran kelulusan asas, disertai laporan prestasi kewangan, laporan perjawatan, serta laporan aset dan stor.</t>
  </si>
  <si>
    <t>SOP permohonan bajet/projek; borang kelulusan staf &amp; aset.</t>
  </si>
  <si>
    <t>Rangka kerja perancangan sumber tahunan disediakan dengan garis panduan penggunaan dan had perbelanjaan, namun tanpa analisis kecekapan, tetapi rekod dan pelaporan berada dalam keadaan teratur, selamat, dan mudah dicapai.</t>
  </si>
  <si>
    <t>Pelan bajet tahunan; jadual peruntukan staf; template pelaporan kos.</t>
  </si>
  <si>
    <t>Peruntukan sumber asas dibuat mengikut bajet dan keperluan projek utama, dengan perbelanjaan peruntukan yang diluluskan secara maksimum, senarai pengisian perjawatan terkini, serta mesyuarat atau sesi komunikasi berkala.</t>
  </si>
  <si>
    <t>Lembaran bajet mengikut projek; jadual staf ditugaskan.</t>
  </si>
  <si>
    <t>Penggunaan sumber dipantau (kos, jam kerja, penggunaan aset) dan varians direkod, dengan pembelian dan agihan aset serta penyelenggaraan dilakukan secara berkala dan latihan diberikan kepada kakitangan.</t>
  </si>
  <si>
    <t>Laporan kos vs bajet; log penggunaan makmal; timesheet.</t>
  </si>
  <si>
    <t>Data penggunaan digunakan untuk menyesuaikan agihan sumber bagi mengurangkan pembaziran atau masa tidak produktif, dengan mesyuarat diadakan mengikut ketetapan pekeliling berkaitan.</t>
  </si>
  <si>
    <t>Reallocation mid-year; pengurangan OT; penyatuan aset kurang guna.</t>
  </si>
  <si>
    <t>Pengurusan sumber berasaskan data (kos/unit, produktiviti staf, OEE aset) diguna merentas organisasi untuk meningkatkan kecekapan, dengan majlis APC dan perbelanjaan wajar dalam tempoh masa berkaitan.</t>
  </si>
  <si>
    <t>Dashboard kos &amp; produktiviti; indeks kecekapan; penjimatan diukur RM / jam / kapasiti.</t>
  </si>
  <si>
    <t>Kecekapan penggunaan sumber menyokong pencapaian deliverables projek yang berkaitan objektif strategik.</t>
  </si>
  <si>
    <t>Projek strategik siap dalam bajet &amp; masa; laporan status hijau.</t>
  </si>
  <si>
    <t>Penjimatan atau pengoptimuman sumber dialihkan untuk mempercepat inisiatif strategik lain.</t>
  </si>
  <si>
    <t>Bajet dijimat → dana projek transformasi; redeployment staf kritikal.</t>
  </si>
  <si>
    <t>Analisis menunjukkan hubungan positif antara kecekapan sumber dan pencapaian KPI strategik organisasi.</t>
  </si>
  <si>
    <t>Korelasi kos/hasil; peningkatan output per RM; laporan prestasi strategi.</t>
  </si>
  <si>
    <t>Pengurusan sumber optimum secara konsisten memacu pencapaian sasaran strategik multi-tahun dan meningkatkan pulangan nilai kepada pemegang kepentingan.</t>
  </si>
  <si>
    <t>Trend multi-tahun ROI program; audit keberhasilan; pengiktirafan luaran kecekapan kos.</t>
  </si>
  <si>
    <t xml:space="preserve">Tiada dokumentasi rasmi mengenai pemantauan dan penyesuaian strategi dalam organisasi. Tidak ada pelan pemantauan atau garis panduan yang menggambarkan bagaimana strategi dipantau </t>
  </si>
  <si>
    <t>SOP semakan strategi; tiada rekod mesyuarat strategi; staf tidak tahu bila/siapa semak strategi; tiada bukti pelarasan selepas perubahan persekitaran.</t>
  </si>
  <si>
    <t>Keperluan untuk menyemak strategi hanya disebut secara umum tanpa adanya prosedur atau kaedah pelaksanaan yang jelas.</t>
  </si>
  <si>
    <t>Memo “strategi dikaji dari semasa ke semasa”; ucapan pengurusan.</t>
  </si>
  <si>
    <t>Garis panduan awal bagi semakan strategi telah wujud, tetapi masih tiada penetapan kekerapan atau peranan dan tanggungjawab yang jelas.</t>
  </si>
  <si>
    <t>Draf SOP; nota polisi tanpa jadual.</t>
  </si>
  <si>
    <t>Proses semakan strategi didokumenkan secara bertulis dengan peranan, input data, dan langkah-langkah penilaian yang ditetapkan.</t>
  </si>
  <si>
    <t>SOP lengkap; borang template semakan; senarai indikator.</t>
  </si>
  <si>
    <t>Rangka kerja tadbir urus semakan strategi yang merangkumi jadual, tanggungjawab, dan proses eskalasi telah diluluskan namun belum diamalkan secara meluas.</t>
  </si>
  <si>
    <t>Charter Jawatankuasa Strategi; kalendar semakan tahunan rasmi.</t>
  </si>
  <si>
    <t>Semakan strategi hanya dijalankan secara ad hoc apabila timbul isu penting atau berlaku perubahan besar dalam organisasi.</t>
  </si>
  <si>
    <t>Minit mesyuarat khas selepas krisis/polisi baharu.</t>
  </si>
  <si>
    <t>Semakan strategi dijalankan sekurang-kurangnya sekali setahun dengan laporan formal yang merekodkan dapatan semakan.</t>
  </si>
  <si>
    <t>Laporan semakan tahunan; perbandingan KPI vs sasaran.</t>
  </si>
  <si>
    <t>Semakan strategi dilakukan secara berkala (suku tahun atau semester) menggunakan data prestasi serta analisis persekitaran sebagai rujukan.</t>
  </si>
  <si>
    <t>Dashboard KPI suku; ringkasan PESTEL; tindakan susulan.</t>
  </si>
  <si>
    <t>Proses semakan berterusan atau rolling review dilaksanakan berdasarkan data real-time dan penanda aras luar untuk memastikan strategi kekal relevan.</t>
  </si>
  <si>
    <t>Sistem pemantauan digital; log penyesuaian strategi bertarikh; risk/issue tracker terhubung.</t>
  </si>
  <si>
    <t>Penyesuaian yang dibuat selepas semakan strategi mula menunjukkan kesan dengan memperbaiki hasil dan pencapaian projek-projek tertentu.</t>
  </si>
  <si>
    <t>Projek dipinda → prestasi meningkat; laporan pasca-tindakan.</t>
  </si>
  <si>
    <t>Selepas pelarasan strategi dilaksanakan, beberapa bidang operasi jelas menambah baik prestasi apabila diukur melalui petunjuk prestasi utama yang berkaitan.</t>
  </si>
  <si>
    <t>KPI jabatan naik selepas re-alokasi; perubahan taktikal berjaya.</t>
  </si>
  <si>
    <t>Semakan dan penyesuaian strategi yang lebih pantas membantu organisasi mempercepat tindak balas terhadap perubahan pasaran atau kemunculan teknologi baharu.</t>
  </si>
  <si>
    <t>Pivot produk; perubahan portfolio; masa respon dipendekkan.</t>
  </si>
  <si>
    <t>Keupayaan menyesuaikan strategi secara konsisten dari masa ke masa meningkatkan daya saing organisasi, mengukuhkan ketahanan jangka panjang, dan memastikan penjajaran berterusan dengan objektif utama.</t>
  </si>
  <si>
    <t>Trend multi-tahun prestasi stabil/meningkat walau perubahan luar; audit strategik; pengiktirafan luaran.</t>
  </si>
  <si>
    <t>Tiada polisi, prosedur, atau rekod formal yang menerangkan bagaimana organisasi berinteraksi dengan pelanggan atau mengurus maklum balas mereka.</t>
  </si>
  <si>
    <t>SOP perkhidmatan pelanggan; tiada rekod aduan; saluran hubungan tidak dinyatakan; staf tidak pasti bagaimana respon pelanggan dikendalikan.</t>
  </si>
  <si>
    <t>Keperluan untuk berinteraksi dengan pelanggan hanya disebut secara umum tanpa saluran komunikasi rasmi atau proses tindak balas yang ditetapkan.</t>
  </si>
  <si>
    <t>Memo/ucapan “utamakan pelanggan” tanpa panduan; poster nilai pelanggan.</t>
  </si>
  <si>
    <t>Saluran asas pelanggan seperti telefon dan e-mel disenaraikan dalam dokumen, tetapi tiada SOP respons atau masa maklum balas yang ditentukan.</t>
  </si>
  <si>
    <t>Buku panduan hubungi kami; alamat e-mel support ada tapi tiada SLA.</t>
  </si>
  <si>
    <t>Prosedur asas bagi menerima dan menjawab pertanyaan pelanggan didokumenkan dengan peranan umum serta jangka masa tindak balas kasar.</t>
  </si>
  <si>
    <t>SOP balasan 3 hari; borang aduan; senarai pegawai bertanggungjawab.</t>
  </si>
  <si>
    <t>Rangka kerja komunikasi pelanggan formal—meliputi saluran, kategori isu, dan proses eskalasi—telah dibangunkan secara bertulis namun belum dilaksanakan secara meluas merentas organisasi.</t>
  </si>
  <si>
    <t>Manual perkhidmatan pelanggan; carta alir eskalasi; template log maklum balas.</t>
  </si>
  <si>
    <t>Saluran pelanggan aktif digunakan dan pertanyaan lazim dijawab secara konsisten walaupun standard tindak balas belum diseragamkan sepenuhnya.</t>
  </si>
  <si>
    <t>Log e-mel dijawab; rekod panggilan; buku aduan fizikal digunakan.</t>
  </si>
  <si>
    <t>SLA respons dan tatacara pengurusan aduan dilaksanakan dengan pemantauan asas, dan staf berkaitan menerima latihan sokongan.</t>
  </si>
  <si>
    <t>Laporan pematuhan SLA; senarai hadir latihan front-line; skrip respon.</t>
  </si>
  <si>
    <t>Sistem berpusat (CRM/helpdesk) digunakan untuk menjejak isu pelanggan dari diterima hingga diselesaikan merentasi beberapa saluran komunikasi.</t>
  </si>
  <si>
    <t>Tiket dalam sistem; status dibuka/tutup; laporan trend aduan.</t>
  </si>
  <si>
    <t>Mekanisme omnichannel terintegrasi—telefon, e-mel, media sosial, portal—mengurus isu dengan eskalasi automatik dan mengumpul maklum balas pelanggan selepas tindakan.</t>
  </si>
  <si>
    <t>Dashboard sokongan pelanggan; notifikasi auto; survei selepas resolusi; audit kualiti panggilan.</t>
  </si>
  <si>
    <t>Data maklum balas pelanggan dianalisis dan digunakan untuk menambah baik perkhidmatan di unit atau fungsi tertentu.</t>
  </si>
  <si>
    <t>Perubahan prosedur kaunter selepas aduan; penurunan aduan kategori X.</t>
  </si>
  <si>
    <t>Analisis maklum balas pelanggan merentasi beberapa jabatan memacu penambahbaikan proses atau produk, sambil menunjukkan peningkatan skor kepuasan.</t>
  </si>
  <si>
    <t>Laporan CSAT/NPS naik; tindakan silang jabatan; kemas kini FAQ.</t>
  </si>
  <si>
    <t>Data pelanggan yang dikumpul secara berkala dimasukkan ke dalam perancangan perkhidmatan organisasi dan menunjukkan tren peningkatan kepuasan yang lebih meluas.</t>
  </si>
  <si>
    <t>Mesyuarat sukuan berasaskan data pelanggan; peningkatan masa respon; retensi pelanggan lebih baik.</t>
  </si>
  <si>
    <t>Penambahbaikan berterusan berpandu maklum balas pelanggan membawa kepada tahap kepuasan tinggi, retensi pelanggan yang kukuh, dan pengiktirafan dalaman serta luaran.</t>
  </si>
  <si>
    <t>Trend multi-tahun CSAT tinggi; anugerah perkhidmatan pelanggan; penurunan signifikan aduan kritikal.</t>
  </si>
  <si>
    <t>Tiada dokumentasi rasmi yang menunjukkan bahawa organisasi mengukur kepuasan pelanggan, dan tidak ada proses atau prosedur yang menerangkan kaedah pengumpulan serta penilaian kepuasan pelanggan.</t>
  </si>
  <si>
    <t>Rekod tinjauan pelanggan. Tiada laporan maklum balas pelanggan. Tiada mekanisme aduan atau ulasan pelanggan.</t>
  </si>
  <si>
    <t>Idea atau rancangan awal untuk mengukur kepuasan pelanggan hanya disebut secara umum tanpa pelan tindakan yang jelas.</t>
  </si>
  <si>
    <t>Draft polisi “akan mengukur kepuasan pelanggan”.</t>
  </si>
  <si>
    <t>Borang atau template tinjauan pelanggan telah disediakan tetapi penggunaannya belum meluas atau konsisten di seluruh organisasi.</t>
  </si>
  <si>
    <t>Soal selidik kertas/digital belum diedarkan.</t>
  </si>
  <si>
    <t>Pelan pengukuran kepuasan pelanggan yang merangkumi kaedah seperti CSAT atau NPS serta kekerapan tinjauan telah disediakan.</t>
  </si>
  <si>
    <t>Dokumen metodologi tinjauan &amp; jadual tahunan.</t>
  </si>
  <si>
    <t>Sistem atau platform khusus (contoh: Google Form, SurveyMonkey) telah dipilih dan diuji untuk melaksanakan kajian kepuasan pelanggan.</t>
  </si>
  <si>
    <t>Template tinjauan ujian &amp; laporan percubaan.</t>
  </si>
  <si>
    <t>Pengukuran kepuasan pelanggan dijalankan secara sekali-sekala, contohnya selepas projek besar atau inisiatif utama.</t>
  </si>
  <si>
    <t>Laporan ad hoc kajian kepuasan pelanggan.</t>
  </si>
  <si>
    <t>Tinjauan kepuasan pelanggan dilaksanakan secara tahunan dan disertai dengan analisis ringkas mengenai hasil tinjauan.</t>
  </si>
  <si>
    <t>Laporan tahunan CSAT; rekod ulasan pelanggan.</t>
  </si>
  <si>
    <t>Kajian kepuasan pelanggan dijalankan sekurang-kurangnya setiap suku tahun atau pertengahan tahun dengan analisis trend data yang lebih terperinci.</t>
  </si>
  <si>
    <t>Laporan sukuan CSAT/NPS &amp; graf trend.</t>
  </si>
  <si>
    <t>Sistem maklum balas pelanggan berterusan (real-time) telah diintegrasikan dengan analisis prestasi organisasi.</t>
  </si>
  <si>
    <t>Dashboard kepuasan pelanggan live; API dari aplikasi perkhidmatan.</t>
  </si>
  <si>
    <t>Data kepuasan pelanggan menunjukkan hasil positif pada beberapa aspek utama seperti kualiti perkhidmatan atau respon pelanggan.</t>
  </si>
  <si>
    <t>Skor CSAT/NPS &gt;70% pada projek tertentu.</t>
  </si>
  <si>
    <t>Hasil kajian kepuasan pelanggan digunakan sebagai asas penambahbaikan terhadap produk dan perkhidmatan organisasi.</t>
  </si>
  <si>
    <t>Laporan tindakan susulan dari tinjauan pelanggan.</t>
  </si>
  <si>
    <t>Kepuasan pelanggan menunjukkan peningkatan secara berterusan dari masa ke masa berdasarkan analisis trend tinjauan.</t>
  </si>
  <si>
    <t>Trend CSAT tahun-ke-tahun naik; aduan berkurang.</t>
  </si>
  <si>
    <t>Kepuasan pelanggan kekal tinggi (contohnya &gt;85%) dan menyumbang kepada peningkatan kadar retensi pelanggan atau pengiktirafan dari pihak luar.</t>
  </si>
  <si>
    <t>Statistik retensi pelanggan; anugerah perkhidmatan pelanggan.</t>
  </si>
  <si>
    <t>Tiada dokumentasi rasmi atau prosedur yang jelas yang menunjukkan bagaimana maklum balas pelanggan dikumpulkan, dianalisis, dan digunakan untuk penambahbaikan proses atau perkhidmatan organisasi.</t>
  </si>
  <si>
    <t>Borang/portal aduan; tiada log maklum balas; staf tidak tahu saluran; tiada bukti tindakan susulan.</t>
  </si>
  <si>
    <t>Keperluan untuk mengumpul maklum balas pelanggan hanya dinyatakan secara umum tanpa adanya prosedur, panduan kerja, atau sistem pengurusan maklum balas yang formal.</t>
  </si>
  <si>
    <t>Memo “beri maklum balas”; poster nilai pelanggan; tiada format.</t>
  </si>
  <si>
    <t>Saluran maklum balas seperti borang, e‑mel, atau peti cadangan telah dikenal pasti, tetapi tiada tatacara tindakan yang terperinci untuk memastikan maklum balas diterima, direkod, dan ditindaklanjuti.</t>
  </si>
  <si>
    <t>Senarai saluran; borang kosong; e‑mel hotline.</t>
  </si>
  <si>
    <t>Prosedur asas untuk menerima dan merekod maklum balas pelanggan telah didokumenkan, dengan penetapan peranan asas kepada individu atau unit tertentu yang bertanggungjawab menguruskan maklum balas tersebut.</t>
  </si>
  <si>
    <t>SOP log aduan; template rekod; pegawai ditetapkan.</t>
  </si>
  <si>
    <t>Rangka kerja rasmi yang merangkumi kategori maklum balas, aliran eskalasi, dan tempoh masa respon telah dibangunkan dan diluluskan, tetapi pelaksanaannya masih terhad dan belum diamalkan sepenuhnya di semua bahagian organisasi.</t>
  </si>
  <si>
    <t>Manual pengurusan maklum balas; carta alir; SLA bertulis.</t>
  </si>
  <si>
    <t>Maklum balas pelanggan dikumpul secara ad hoc dan hanya digunakan sesekali sebagai asas kepada tindakan penambahbaikan kecil, tanpa analisis yang menyeluruh.</t>
  </si>
  <si>
    <t>Log aduan projek; minit mesyuarat tindakan ad hoc.</t>
  </si>
  <si>
    <t>Maklum balas pelanggan dikumpulkan mengikut jadual tertentu seperti suku tahunan atau tahunan, dengan analisis asas dilakukan untuk mengenal pasti corak umum atau isu utama.</t>
  </si>
  <si>
    <t>Laporan ringkas trend aduan; ringkasan soal selidik staf/pelanggan.</t>
  </si>
  <si>
    <t>Maklum balas daripada pelbagai sumber seperti pelanggan dan pekerja dikumpulkan, dianalisis secara mendalam, serta diprioritikan sebelum dimasukkan ke dalam pelan tindakan penambahbaikan organisasi.</t>
  </si>
  <si>
    <t>Matriks isu‑kesan; senarai tindakan pemilik &amp; tarikh.</t>
  </si>
  <si>
    <t>Kitaran pengurusan maklum balas yang berstruktur telah dilaksanakan, merangkumi langkah pengumpulan maklum balas, analisis akar punca, pelaksanaan tindakan pembetulan, dan semakan keberkesanan yang direkodkan secara konsisten.</t>
  </si>
  <si>
    <t>Dashboard maklum balas; status tindakan tutup; audit susulan.</t>
  </si>
  <si>
    <t>Maklum balas pelanggan dikumpulkan secara ad hoc tanpa perancangan tetap, dan hanya sesekali dijadikan asas untuk tindakan penambahbaikan kecil yang tidak memberi impak menyeluruh.</t>
  </si>
  <si>
    <t>Maklum balas pelanggan dikumpulkan mengikut jadual tertentu seperti suku tahunan atau tahunan, namun analisis yang dijalankan masih pada tahap asas dan tidak mendalam.</t>
  </si>
  <si>
    <t>Maklum balas daripada pelbagai sumber seperti pelanggan, pekerja, atau pihak berkepentingan lain dikaji dengan lebih sistematik serta diprioritikan untuk dimasukkan ke dalam pelan tindakan strategik organisasi.</t>
  </si>
  <si>
    <t>Kitaran pengurusan maklum balas dilaksanakan secara berstruktur yang melibatkan proses pengumpulan data, analisis akar punca masalah, pelaksanaan tindakan pembetulan, serta semakan keberkesanan yang direkod dan dipantau secara konsisten.</t>
  </si>
  <si>
    <t>Tiada dokumentasi rasmi atau rekod yang menjelaskan piawaian, prosedur, atau standard kualiti perkhidmatan yang digunakan dalam organisasi.</t>
  </si>
  <si>
    <t>Polisi kualiti. Tiada piawaian perkhidmatan. Tiada bukti audit atau pemantauan kualiti.</t>
  </si>
  <si>
    <t>Polisi atau kenyataan berhubung kualiti hanya disebut secara umum tanpa disertai indikator, ukuran, atau parameter yang jelas.</t>
  </si>
  <si>
    <t>Poster visi kualiti; nota "utamakan kualiti".</t>
  </si>
  <si>
    <t>Piawaian asas perkhidmatan atau Key Performance Indicator (KPI) berkaitan kualiti telah disediakan, tetapi masih bersifat asas dan terhad.</t>
  </si>
  <si>
    <t>Dokumen SLA; SOP asas perkhidmatan.</t>
  </si>
  <si>
    <t>Prosedur untuk mengukur tahap kualiti, termasuk kaedah, kekerapan pemantauan, serta peranan pihak bertanggungjawab, telah didokumentasikan dengan jelas.</t>
  </si>
  <si>
    <t>Manual audit kualiti; template laporan kualiti.</t>
  </si>
  <si>
    <t>Rangka kerja kualiti yang lengkap dengan penanda aras, kriteria penerimaan, serta sasaran prestasi telah dibangunkan, namun pelaksanaannya belum diuji secara konsisten.</t>
  </si>
  <si>
    <t>Dokumen penanda aras dalaman; draf laporan prestasi.</t>
  </si>
  <si>
    <t>Beberapa prosedur kualiti mula dipatuhi oleh organisasi, tetapi pemantauan terhadap keberkesanannya masih tidak dilakukan secara konsisten.</t>
  </si>
  <si>
    <t>Audit separa; laporan kualiti tidak lengkap.</t>
  </si>
  <si>
    <t>Pematuhan terhadap piawaian kualiti dipantau secara berkala melalui mekanisme seperti audit bulanan atau laporan dalaman.</t>
  </si>
  <si>
    <t>Laporan audit bulanan; rekod pemeriksaan rawak.</t>
  </si>
  <si>
    <t>Pematuhan piawaian kualiti telah konsisten di semua unit perkhidmatan, memastikan keseragaman dalam pelaksanaan kualiti.</t>
  </si>
  <si>
    <t>Laporan tahunan kualiti; skor pematuhan &gt;90%.</t>
  </si>
  <si>
    <t>Sistem pemantauan kualiti bersepadu, seperti dashboard digital atau KPI secara langsung (live), digunakan untuk memantau semua proses perkhidmatan.</t>
  </si>
  <si>
    <t>Dashboard kualiti digital; rekod data real-time.</t>
  </si>
  <si>
    <t>Hasil pengukuran kualiti menunjukkan pencapaian piawaian minimum yang telah ditetapkan organisasi atau pihak berkepentingan.</t>
  </si>
  <si>
    <t>Laporan audit: 100% patuh standard asas.</t>
  </si>
  <si>
    <t>Tahap kualiti perkhidmatan dalam beberapa aspek utama telah melebihi piawaian yang ditetapkan, menunjukkan peningkatan yang ketara.</t>
  </si>
  <si>
    <t>KPI capai 110% daripada standard; pengiktirafan unit tertentu.</t>
  </si>
  <si>
    <t>Usaha penambahbaikan kualiti dijalankan secara berterusan sehingga tahap kualiti melebihi standard industri atau jangkaan pelanggan.</t>
  </si>
  <si>
    <t>Peningkatan tahunan kualiti &gt; target; data benchmark.</t>
  </si>
  <si>
    <t>Pencapaian kualiti yang cemerlang diiktiraf secara dalaman dan luaran, serta menjadi rujukan atau penanda aras bagi organisasi lain.</t>
  </si>
  <si>
    <t>Pensijilan ISO, anugerah kualiti, audit luaran lulus tanpa NCR.</t>
  </si>
  <si>
    <t>Tiada dokumentasi rasmi atau rekod yang menyatakan dengan jelas prosedur, garis panduan, atau standard bagi mengukur tahap kecekapan perkhidmatan dalam organisasi.</t>
  </si>
  <si>
    <t>SOP untuk pemantauan masa atau kos. Tiada data kos operasi atau masa respon. Tiada rekod produktiviti atau kajian proses.</t>
  </si>
  <si>
    <t>Kecekapan perkhidmatan hanya disebut secara umum dalam kenyataan atau polisi organisasi tanpa disertai ukuran atau indikator prestasi yang jelas.</t>
  </si>
  <si>
    <t>Polisi "perkhidmatan cepat dan berkualiti" tanpa KPI masa/kos.</t>
  </si>
  <si>
    <t>Petunjuk asas berkaitan masa atau kos perkhidmatan, seperti masa respon pelanggan atau kos operasi, telah dikenal pasti dalam dokumen dalaman organisasi.</t>
  </si>
  <si>
    <t>SLA masa respon; KPI kos/servis asas.</t>
  </si>
  <si>
    <t>Proses untuk mengukur masa dan kos perkhidmatan telah didokumentasikan dengan jelas, termasuk penetapan peranan dan tanggungjawab pihak yang terlibat.</t>
  </si>
  <si>
    <t>SOP pemantauan masa dan kos; carta alir proses.</t>
  </si>
  <si>
    <t>Sistem laporan kecekapan yang merangkumi data masa, kos, dan beban kerja telah disediakan, namun pemantauan dan penggunaannya masih belum dilakukan secara konsisten.</t>
  </si>
  <si>
    <t>Draf laporan masa proses; template rekod kos.</t>
  </si>
  <si>
    <t>Beberapa perkhidmatan berjaya dihantar dalam tempoh masa sasaran yang ditetapkan, tetapi pelaksanaannya masih tidak konsisten di seluruh organisasi.</t>
  </si>
  <si>
    <t>Rekod SLA dipenuhi untuk projek tertentu.</t>
  </si>
  <si>
    <t>Masa respon dan kos perkhidmatan dipantau secara berkala, contohnya melalui laporan bulanan atau suku tahunan, untuk menilai prestasi semasa.</t>
  </si>
  <si>
    <t>Laporan bulanan SLA; analisis kos vs bajet.</t>
  </si>
  <si>
    <t>Proses kerja telah dioptimumkan dengan pendekatan penambahbaikan berterusan untuk mengurangkan masa pelaksanaan dan kos perkhidmatan.</t>
  </si>
  <si>
    <t>Laporan Kaizen/Lean; pengurangan masa tunggu 10–20%.</t>
  </si>
  <si>
    <t>Tahap kecekapan perkhidmatan dikawal dan dipertingkatkan melalui penggunaan automasi, digitalisasi, atau sistem teknologi pintar.</t>
  </si>
  <si>
    <t>Dashboard masa nyata (real-time) masa/kos; sistem ticketing automatik.</t>
  </si>
  <si>
    <t>Data prestasi menunjukkan pengurangan masa pelaksanaan dan kos operasi pada unit atau jabatan tertentu dalam organisasi.</t>
  </si>
  <si>
    <t>Laporan sebelum/selepas: masa turun 15%, kos berkurang.</t>
  </si>
  <si>
    <t>Pengurangan masa dan kos perkhidmatan telah menyumbang kepada peningkatan produktiviti secara signifikan merentas beberapa jabatan utama.</t>
  </si>
  <si>
    <t>KPI produktiviti naik 10–20%; laporan penjimatan kos.</t>
  </si>
  <si>
    <t>Peningkatan kecekapan masa dan kos dilaksanakan secara berterusan, seterusnya memberikan pengalaman pelanggan yang lebih cepat, lancar, dan memuaskan.</t>
  </si>
  <si>
    <t>Survei kepuasan pelanggan (waktu tunggu lebih pendek).</t>
  </si>
  <si>
    <t>Tahap kecekapan yang tinggi berjaya menghasilkan penjimatan kos tahunan yang besar serta meningkatkan produktiviti organisasi dalam jangka masa panjang.</t>
  </si>
  <si>
    <t>Laporan ROI; audit kos; pengiktirafan keberkesanan operasi.</t>
  </si>
  <si>
    <t>Tiada dokumentasi rasmi atau garis panduan yang menyatakan secara jelas bagaimana organisasi memastikan perkhidmatan mereka mudah diakses oleh semua pelanggan atau golongan masyarakat.</t>
  </si>
  <si>
    <t>Garis panduan akses untuk OKU atau luar bandar. Tiada pelan kemudahan akses fizikal atau digital. Tiada data tentang keperluan pihak berkepentingan.</t>
  </si>
  <si>
    <t>Pernyataan mengenai kepentingan akses inklusif hanya disebut secara umum dalam polisi organisasi tanpa sebarang butiran teknikal atau prosedur.</t>
  </si>
  <si>
    <t>Polisi “layanan untuk semua” tanpa perincian akses.</t>
  </si>
  <si>
    <t>Dokumen asas berkaitan akses disediakan, termasuk maklumat mengenai lokasi, saluran perkhidmatan, serta kemudahan untuk golongan OKU.</t>
  </si>
  <si>
    <t>Panduan lokasi mesra OKU; senarai saluran perhubungan.</t>
  </si>
  <si>
    <t>Prosedur yang lebih terperinci bagi akses digital dan fizikal dirancang dengan penetapan peranan serta tanggungjawab yang jelas.</t>
  </si>
  <si>
    <t>SOP akses laman web WCAG; dokumen pelan kemudahan OKU.</t>
  </si>
  <si>
    <t>Strategi aksesibiliti menyeluruh telah didokumenkan, meliputi komunikasi ke kawasan luar bandar, kemudahan untuk OKU, serta sokongan kepada warga emas.</t>
  </si>
  <si>
    <t>Pelan komunikasi luar bandar; peta saluran digital &amp; fizikal.</t>
  </si>
  <si>
    <t>Kemudahan asas untuk akses fizikal atau digital, seperti laluan OKU atau laman web mesra pengguna, tersedia di beberapa lokasi perkhidmatan utama.</t>
  </si>
  <si>
    <t>Gambar kemudahan OKU; akses laman web tanpa sekatan.</t>
  </si>
  <si>
    <t>Perkhidmatan boleh dicapai melalui pelbagai saluran seperti telefon, laman web, dan kaunter, dengan sokongan asas disediakan untuk kategori pelanggan tertentu.</t>
  </si>
  <si>
    <t>Hotline, aplikasi mudah alih, laman web mesra mudah alih.</t>
  </si>
  <si>
    <t>Kemudahan tambahan bagi meningkatkan akses, khususnya untuk kawasan luar bandar atau golongan OKU, disediakan secara proaktif oleh organisasi.</t>
  </si>
  <si>
    <t>Van bergerak; bantuan interpreter; akses offline.</t>
  </si>
  <si>
    <t>Sistem pemantauan dilaksanakan untuk memastikan semua golongan masyarakat dapat menggunakan perkhidmatan tanpa sebarang halangan.</t>
  </si>
  <si>
    <t>Laporan ujian aksesibiliti; audit WCAG; log maklum balas akses.</t>
  </si>
  <si>
    <t>Kadar penggunaan perkhidmatan meningkat selepas penambahbaikan akses dilakukan di pelbagai saluran.</t>
  </si>
  <si>
    <t>Data peningkatan pelanggan OKU/luar bandar.</t>
  </si>
  <si>
    <t>Akses perkhidmatan berjaya mencapai golongan sasaran yang sebelum ini sukar dicapai, termasuk komuniti pedalaman.</t>
  </si>
  <si>
    <t>Statistik pengguna baru dari kawasan terpencil.</t>
  </si>
  <si>
    <t>Pelanggan dari pelbagai kategori seperti OKU, warga emas, dan komuniti luar bandar menunjukkan tahap kepuasan yang tinggi terhadap akses perkhidmatan.</t>
  </si>
  <si>
    <t>Survei kepuasan kumpulan sasaran.</t>
  </si>
  <si>
    <t>Aksesibiliti unggul organisasi menjadikannya rujukan utama dalam penyediaan perkhidmatan yang inklusif dan mesra pelanggan.</t>
  </si>
  <si>
    <t>Anugerah aksesibiliti; pengiktirafan NGO/agensi.</t>
  </si>
  <si>
    <t>Tiada dokumentasi rasmi atau prosedur yang menggambarkan bagaimana output perkhidmatan diukur dalam organisasi, serta tiada pelan atau metodologi jelas untuk menilai keberkesanan output tersebut.</t>
  </si>
  <si>
    <t>Log output; tiada laporan jumlah kerja; tiada sistem jejak transaksi; staf tidak tahu angka output.</t>
  </si>
  <si>
    <t>Output hanya disebut secara umum dalam laporan atau dokumen tanpa definisi atau unit ukuran yang jelas.</t>
  </si>
  <si>
    <t>“Banyak permohonan diproses” dalam memo; tiada angka.</t>
  </si>
  <si>
    <t>Senarai jenis output perkhidmatan telah dikenal pasti, namun belum ada format rekod yang standard dan seragam.</t>
  </si>
  <si>
    <t>Template kosong: bil. pelanggan, bil. laporan, dsb.</t>
  </si>
  <si>
    <t>Format rekod output diwujudkan tetapi hanya digunakan secara terhad di beberapa unit atau jabatan.</t>
  </si>
  <si>
    <t>Spreadsheet bulanan oleh jabatan tertentu; contoh borang siap.</t>
  </si>
  <si>
    <t>Sistem atau SOP perekodan output rasmi yang mengandungi kategori, unit ukuran, dan pemilik data telah didokumenkan, namun masih belum diamalkan secara konsisten.</t>
  </si>
  <si>
    <t>Manual perekodan output; kod kategori output; arahan laporan.</t>
  </si>
  <si>
    <t>Output perkhidmatan hanya direkod secara ad hoc atau apabila diminta oleh pihak pengurusan.</t>
  </si>
  <si>
    <t>Laporan sekali-sekala jumlah kes/tugas.</t>
  </si>
  <si>
    <t>Output dikumpulkan dan dilaporkan secara berkala, seperti dalam laporan tahunan atau suku tahunan.</t>
  </si>
  <si>
    <t>Laporan suku/tahun bil. pelanggan dilayan, bil. projek siap.</t>
  </si>
  <si>
    <t>Data output mula dikumpulkan dengan lebih kerap, contohnya secara bulanan atau mingguan, serta dianalisis secara asas untuk mengenal pasti tren.</t>
  </si>
  <si>
    <t>Graf bulanan kes diproses; log sistem automatik.</t>
  </si>
  <si>
    <t>Pengumpulan output dilakukan secara rutin dan tersusun merentas organisasi dengan data yang bersih serta boleh dibandingkan dari masa ke masa.</t>
  </si>
  <si>
    <t>Dashboard output; pangkalan data berpusat; audit data berkala.</t>
  </si>
  <si>
    <t>Output dibandingkan dengan sasaran atau KPI tertentu untuk mengenal pasti jurang prestasi yang wujud.</t>
  </si>
  <si>
    <t>Laporan target vs actual; markah merah/hijau.</t>
  </si>
  <si>
    <t>Analisis output digunakan untuk memacu tindakan pembetulan dan penambahbaikan pada proses kerja.</t>
  </si>
  <si>
    <t>Proses dipendekkan selepas output rendah; minit tindakan.</t>
  </si>
  <si>
    <t>Output digabungkan dengan metrik kecekapan dan kualiti bagi menilai tahap keberkesanan perkhidmatan secara lebih menyeluruh.</t>
  </si>
  <si>
    <t>Output + masa respon + kos/unit dalam dashboard prestasi.</t>
  </si>
  <si>
    <t>Pendekatan pengurusan berasaskan output menyokong penambahbaikan berterusan serta membantu dalam membuat keputusan strategik organisasi.</t>
  </si>
  <si>
    <t>Trend multi-tahun menunjukkan peningkatan; penetapan sasaran baharu; audit keberkesanan.</t>
  </si>
  <si>
    <t>Tiada dokumentasi rasmi yang menunjukkan bahawa laporan output perkhidmatan dihasilkan atau diwajibkan dalam organisasi.</t>
  </si>
  <si>
    <t>Laporan output tahunan/suku. Tiada template pelaporan. Tiada rekod penilaian atau statistik output.</t>
  </si>
  <si>
    <t>Pelaporan output hanya disebut secara umum dalam beberapa dokumen atau mesyuarat tanpa format dan struktur jelas.</t>
  </si>
  <si>
    <t>Nota “laporan output perlu dihantar” tanpa contoh.</t>
  </si>
  <si>
    <t>Template atau contoh laporan output telah disediakan tetapi penggunaannya belum konsisten atau menyeluruh di semua unit.</t>
  </si>
  <si>
    <t>Contoh template kosong; draf laporan tidak lengkap.</t>
  </si>
  <si>
    <t>Prosedur pelaporan output yang merangkumi format laporan, kekerapan penghasilan, dan pihak bertanggungjawab telah didokumenkan dengan jelas.</t>
  </si>
  <si>
    <t>SOP laporan output; senarai PIC laporan.</t>
  </si>
  <si>
    <t>Struktur pelaporan output lengkap dengan jadual, elemen data, dan kaedah analisis serta sedia untuk digunakan secara konsisten di seluruh organisasi.</t>
  </si>
  <si>
    <t>Manual pelaporan; format laporan akhir.</t>
  </si>
  <si>
    <t>Laporan output hanya dihasilkan apabila diminta oleh pihak pengurusan atau selepas peristiwa penting berlaku.</t>
  </si>
  <si>
    <t>Laporan ad hoc untuk mesyuarat tertentu.</t>
  </si>
  <si>
    <t>Laporan output disediakan secara berkala sekurang-kurangnya setahun sekali dengan maklumat asas mengenai prestasi.</t>
  </si>
  <si>
    <t>Laporan prestasi tahunan.</t>
  </si>
  <si>
    <t>Laporan output dihasilkan dengan lebih kerap, seperti suku tahunan atau separuh tahunan, disertai analisis trend asas.</t>
  </si>
  <si>
    <t>Laporan suku tahun lengkap dengan graf trend.</t>
  </si>
  <si>
    <t>Laporan output berkala (bulanan atau mingguan) disediakan dengan maklumat terperinci dan lebih mendalam.</t>
  </si>
  <si>
    <t>Dashboard prestasi bulanan; ringkasan mingguan.</t>
  </si>
  <si>
    <t>Laporan output digunakan sebagai rujukan tetap dalam mesyuarat operasi dan perbincangan prestasi.</t>
  </si>
  <si>
    <t>Minit mesyuarat rujuk data laporan output.</t>
  </si>
  <si>
    <t>Data laporan output menjadi asas utama untuk cadangan penambahbaikan proses atau pengoptimuman kerja.</t>
  </si>
  <si>
    <t>Contoh tindakan diambil berdasarkan laporan.</t>
  </si>
  <si>
    <t>Laporan output digabungkan dengan analisis prestasi bagi menyokong keputusan strategik dan taktikal organisasi.</t>
  </si>
  <si>
    <t>Laporan prestasi + analisis SWOT / KPI.</t>
  </si>
  <si>
    <t>Data laporan output digunakan secara proaktif untuk tujuan ramalan, perancangan jangka panjang, dan strategi pengoptimuman organisasi.</t>
  </si>
  <si>
    <t>Dashboard strategik; laporan trend 3-5 tahun.</t>
  </si>
  <si>
    <t>Tiada dokumentasi rasmi yang menyatakan prosedur atau proses penilaian serta penambahbaikan output perkhidmatan dalam organisasi.</t>
  </si>
  <si>
    <t>Laporan penilaian output; tiada kriteria kualiti; staf tidak pasti bagaimana output dinilai; tiada bukti semakan sebelum dihantar kepada pelanggan/pihak berkepentingan.</t>
  </si>
  <si>
    <t>Keperluan untuk menilai output hanya disebut secara umum tanpa adanya kriteria atau panduan yang terperinci.</t>
  </si>
  <si>
    <t>Nota/memo “output perlu disemak” tanpa butiran.</t>
  </si>
  <si>
    <t>Senarai kriteria asas atau checklist semakan output telah disediakan tetapi penggunaannya masih tidak sistematik.</t>
  </si>
  <si>
    <t>Template QC; borang semakan kualiti.</t>
  </si>
  <si>
    <t>Proses penilaian output yang menerangkan siapa, apa, bila, dan bagaimana ia dinilai telah didokumenkan beserta format laporan.</t>
  </si>
  <si>
    <t>SOP semakan output; jadual semakan sebelum penerbitan.</t>
  </si>
  <si>
    <t>Rangka kerja penilaian kualiti output yang lengkap dengan metrik, ambang lulus, serta dokumentasi bukti telah disediakan namun belum diamalkan secara konsisten.</t>
  </si>
  <si>
    <t>Manual audit output; panduan skor kualiti; contoh laporan draf.</t>
  </si>
  <si>
    <t>Penilaian output dibuat secara ad hoc, biasanya hanya selepas kerja besar atau jika terdapat aduan daripada pelanggan atau pihak berkepentingan.</t>
  </si>
  <si>
    <t>Laporan semakan satu projek; pembetulan reaktif.</t>
  </si>
  <si>
    <t>Penilaian output dijalankan mengikut jadual tetap seperti tahunan atau suku tahunan dengan ringkasan dapatan yang asas.</t>
  </si>
  <si>
    <t>Laporan suku penilaian kualiti; senarai isu berulang.</t>
  </si>
  <si>
    <t>Penilaian dilakukan dengan lebih kerap, seperti bulanan atau mingguan, dengan analisis trend kualiti output untuk mengenal pasti pola prestasi.</t>
  </si>
  <si>
    <t>Dashboard bil. ralat, kadar lulus QC, graf trend.</t>
  </si>
  <si>
    <t>Penilaian output dijalankan secara sistematik di seluruh organisasi dengan data yang dibandingkan dengan sasaran, disemak silang, dan diarkibkan untuk rujukan masa depan.</t>
  </si>
  <si>
    <t>Sistem berpusat log output &amp; markah kualiti; audit dalaman berkala.</t>
  </si>
  <si>
    <t>Hasil penilaian output digunakan untuk mendorong tindakan pembetulan kualiti di unit atau jabatan tertentu.</t>
  </si>
  <si>
    <t>Penurunan ralat selepas tindakan; rekod sebelum/selepas.</t>
  </si>
  <si>
    <t>Dapatan penilaian digunakan merentas jabatan bagi tujuan standardisasi dan penambahbaikan proses kerja secara bersepadu.</t>
  </si>
  <si>
    <t>SOP dikemas kini; kadar ulang kerja turun.</t>
  </si>
  <si>
    <t>Penambahbaikan berdasarkan penilaian output membantu meningkatkan keberkesanan perkhidmatan dari segi masa siap, ketepatan, dan kepuasan pelanggan.</t>
  </si>
  <si>
    <t>KPI kualiti &amp; masa respon naik; maklum balas pelanggan lebih baik.</t>
  </si>
  <si>
    <t>Kitaran berterusan penilaian, tindakan pembetulan, dan peningkatan berkesan menghasilkan kualiti perkhidmatan yang tinggi dan keputusan strategik yang lebih tepat.</t>
  </si>
  <si>
    <t>Trend multi-tahun peningkatan kualiti; audit luaran puji; keputusan pengurusan guna data output.</t>
  </si>
  <si>
    <t>Tiada dokumentasi rasmi atau proses yang menjelaskan bagaimana outcome atau hasil daripada program dan perkhidmatan diukur, dikumpulkan, atau dinilai dalam organisasi.</t>
  </si>
  <si>
    <t>Laporan outcome. Tiada KPI outcome atau indikator keberkesanan jangka panjang. Tiada rujukan impak perkhidmatan pada dokumen rasmi.</t>
  </si>
  <si>
    <t>Proses pengukuran outcome hanya dinyatakan secara umum dalam perbincangan atau polisi tanpa indikator yang jelas, boleh ukur, atau kriteria kejayaan.</t>
  </si>
  <si>
    <t>Polisi atau garis panduan umum “outcome diukur” tanpa metrik.</t>
  </si>
  <si>
    <t>Senarai indikator outcome asas telah dikenalpasti (contoh hasil program utama), tetapi belum ditakrif secara formal dari segi definisi, unit ukuran, atau sumber data.</t>
  </si>
  <si>
    <t>Dokumen KPI outcome (contoh: tahap kepuasan jangka panjang).</t>
  </si>
  <si>
    <t>SOP dan metodologi pengukuran outcome telah didokumenkan termasuk kaedah pengumpulan data, instrumen ukuran, dan langkah pengesahan asas.</t>
  </si>
  <si>
    <t>Manual penilaian outcome, template laporan outcome.</t>
  </si>
  <si>
    <t>Dokumen lengkap disediakan yang merangkumi definisi outcome, tanggungjawab pihak terlibat, prosedur pengumpulan serta pengesahan data, dan keperluan pelaporan.</t>
  </si>
  <si>
    <t>Pelan pengukuran outcome lengkap dengan definisi impak &amp; target.</t>
  </si>
  <si>
    <t>Outcome hanya diukur secara ad hoc untuk projek tertentu atau keperluan pembiaya, tanpa siri data berterusan merentas program.</t>
  </si>
  <si>
    <t>Laporan kajian impak satu program.</t>
  </si>
  <si>
    <t>Outcome direkod secara berkala (tahunan atau suku tahunan) bagi beberapa program terpilih dengan laporan ringkas prestasi.</t>
  </si>
  <si>
    <t>Laporan outcome tahunan, statistik perubahan impak.</t>
  </si>
  <si>
    <t>Pengukuran outcome dilaksanakan secara menyeluruh ke atas semua aspek utama perkhidmatan menggunakan set indikator standard organisasi.</t>
  </si>
  <si>
    <t>Dashboard outcome merangkumi semua KPI impak.</t>
  </si>
  <si>
    <t>Data outcome digunakan untuk menganalisis trend jangka panjang, membanding pencapaian dengan sasaran, dan menjejak perubahan tahun ke tahun.</t>
  </si>
  <si>
    <t>Laporan tren impak 3-5 tahun, graf pencapaian vs sasaran.</t>
  </si>
  <si>
    <t>Dapatan outcome digunakan untuk melaksanakan pembetulan kecil atau pelarasan proses dalam satu perkhidmatan atau jabatan.</t>
  </si>
  <si>
    <t>Tindakan susulan selepas laporan outcome projek.</t>
  </si>
  <si>
    <t>Kajian outcome yang lebih meluas mempengaruhi keputusan strategik merentas beberapa program, termasuk keutamaan sumber dan skop intervensi.</t>
  </si>
  <si>
    <t>Penyesuaian strategi berdasarkan laporan outcome tahunan.</t>
  </si>
  <si>
    <t>Outcome dianalisis sebagai indikator utama keberkesanan program dan dimasukkan dalam pelaporan rasmi prestasi organisasi.</t>
  </si>
  <si>
    <t>Outcome dalam laporan prestasi nasional/agensi.</t>
  </si>
  <si>
    <t>Outcome menjadi asas utama bagi penetapan dasar, peruntukan bajet, penambahbaikan berterusan, dan akauntabiliti keseluruhan organisasi.</t>
  </si>
  <si>
    <t>Laporan dasar kerajaan berpandukan outcome; audit keberkesanan.</t>
  </si>
  <si>
    <t>Tiada dokumentasi rasmi atau perancangan yang menjelaskan bagaimana outcome harus dilaporkan, kepada siapa ia dihantar, atau pada kekerapan apa.</t>
  </si>
  <si>
    <t xml:space="preserve">Laporan outcome terdahulu (tahunan/suku/projek). Tiada template pelaporan outcome atau senarai indikator impak. Tiada bukti outcome dibentangkan dalam mesyuarat pengurusan. </t>
  </si>
  <si>
    <t>Keperluan melapor outcome hanya disebut secara umum tanpa format standard, kandungan minimum, atau jadual pelaporan.</t>
  </si>
  <si>
    <t>Memo polisi “laporkan outcome program”; tiada lampiran.</t>
  </si>
  <si>
    <t>Template asas laporan outcome dan senarai indikator telah disediakan tetapi belum diwajibkan atau digunakan secara konsisten di semua unit.</t>
  </si>
  <si>
    <t>Borang Excel/PDF outcome; draf indikator impak.</t>
  </si>
  <si>
    <t>SOP pelaporan outcome didokumenkan dengan perincian sumber data, format laporan, kekerapan penghantaran, peranan bertanggungjawab, dan saluran edaran.</t>
  </si>
  <si>
    <t>Manual pelaporan; carta alir penghantaran laporan.</t>
  </si>
  <si>
    <t>Rangka kerja tadbir urus pelaporan outcome lengkap dengan kategori stakeholder, jadual semakan, dan kawalan versi telah diluluskan namun belum diamalkan secara meluas.</t>
  </si>
  <si>
    <t>Charter Jawatankuasa Outcome; kalendar pelaporan rasmi.</t>
  </si>
  <si>
    <t>Laporan outcome disediakan secara ad hoc dan dikongsi secara terhad—biasanya selepas projek besar atau atas permintaan pengurusan.</t>
  </si>
  <si>
    <t>Laporan projek bertema impak dihantar e‑mel kepada ketua program.</t>
  </si>
  <si>
    <t>Laporan outcome tahunan disusun dan diedarkan kepada pengurusan atasan serta stakeholder utama sebagai ringkasan pencapaian.</t>
  </si>
  <si>
    <t>Laporan outcome tahun semasa; senarai edaran e‑mel; akuan terima.</t>
  </si>
  <si>
    <t>Laporan outcome suku atau pertengahan tahun dibentangkan dalam mesyuarat prestasi dan dikongsi merentas jabatan atau agensi berkaitan.</t>
  </si>
  <si>
    <t>Minit mesyuarat rujuk laporan; portal muat turun; statistik akses.</t>
  </si>
  <si>
    <t>Pelaporan outcome berkala (bulanan atau dashboard digital automatik) boleh diakses oleh stakeholder relevan dengan kawalan versi dan rekod edaran rasmi.</t>
  </si>
  <si>
    <t>Dashboard interaktif; log capaian; penghantaran automasi ke pemegang kepentingan.</t>
  </si>
  <si>
    <t>Mesyuarat operasi menggunakan laporan outcome sebagai rujukan untuk pembetulan terhad atau tindakan susulan ke atas program tertentu.</t>
  </si>
  <si>
    <t>Tindakan susulan direkod dalam minit; pelarasan kecil.</t>
  </si>
  <si>
    <t>Laporan outcome digunakan untuk mempengaruhi pelarasan program, pengagihan sumber, atau sasaran prestasi merentas beberapa unit organisasi.</t>
  </si>
  <si>
    <t>Keputusan agihan bajet ubah berdasarkan data impak; semakan KPI.</t>
  </si>
  <si>
    <t>Outcome dipautkan kepada penilaian keberkesanan program dan dasar; keputusan strategik dirasionalkan dan disokong dengan data outcome.</t>
  </si>
  <si>
    <t>Kertas cadangan strategi rujuk trend outcome; laporan keberkesanan program.</t>
  </si>
  <si>
    <t>Pengurusan berasaskan outcome matang: data outcome memacu pembaharuan dasar, penskalaan program yang berjaya, dan peningkatan prestasi terukur jangka panjang.</t>
  </si>
  <si>
    <t>Trend impak multi‑tahun; pembatalan/penyusunan semula program lemah; anugerah/ audit keberkesanan.</t>
  </si>
  <si>
    <t>Tiada dokumentasi rasmi yang menunjukkan bahawa proses penilaian outcome atau aktiviti penambahbaikan dilaksanakan secara teratur dalam organisasi.</t>
  </si>
  <si>
    <t>Laporan penilaian outcome; tiada kriteria outcome; tiada bukti tindakan susulan; staf tidak tahu proses penilaian impak.</t>
  </si>
  <si>
    <t>Keperluan untuk menilai outcome hanya disebut secara umum tanpa penjelasan kaedah, kriteria, atau kekerapan penilaian yang jelas.</t>
  </si>
  <si>
    <t>Memo/polisi “nilai outcome” tanpa format.</t>
  </si>
  <si>
    <t>Indikator outcome asas serta proses semakan awal telah dikenal pasti, namun masih belum lengkap atau digunakan secara konsisten.</t>
  </si>
  <si>
    <t>Senarai KPI outcome; draf borang semakan.</t>
  </si>
  <si>
    <t>SOP penilaian outcome yang merangkumi kaedah pengumpulan data, tanggungjawab peranan, serta langkah penambahbaikan telah didokumenkan dengan jelas.</t>
  </si>
  <si>
    <t>Manual penilaian outcome; carta alir PDCA.</t>
  </si>
  <si>
    <t>Rangka kerja tadbir urus penilaian outcome dan penambahbaikan yang merangkumi jadual, proses eskalasi, dan pelaporan telah diluluskan, namun penggunaannya masih belum meluas.</t>
  </si>
  <si>
    <t>Charter jawatankuasa outcome; kalendar review rasmi.</t>
  </si>
  <si>
    <t>Penilaian outcome dilaksanakan secara ad hoc, biasanya hanya apabila isu atau masalah besar timbul, dan hasilnya mendorong kepada pembetulan kecil.</t>
  </si>
  <si>
    <t>Laporan projek impak → tindakan unit.</t>
  </si>
  <si>
    <t>Penilaian outcome dijalankan mengikut jadual tertentu (contoh: tahunan atau suku tahun) dengan dapatan utama dikongsi untuk tindakan susulan.</t>
  </si>
  <si>
    <t>Laporan outcome tahunan; senarai tindakan pembaikan.</t>
  </si>
  <si>
    <t>Data outcome dikumpulkan merentas pelbagai program, dengan analisis jurang digunakan untuk merancang tindakan penambahbaikan yang lebih terancang dan berfokus.</t>
  </si>
  <si>
    <t>Matriks outcome vs sasaran; pelan tindakan lintas jabatan.</t>
  </si>
  <si>
    <t>Kitaran berstruktur dilaksanakan, melibatkan proses menilai outcome, menganalisis akar punca, melaksanakan tindakan pembetulan, dan menyemak keberkesanan secara konsisten.</t>
  </si>
  <si>
    <t>Dashboard outcome; status tindakan ditutup; audit susulan.</t>
  </si>
  <si>
    <t>Tindakan susulan daripada penilaian outcome terbukti meningkatkan kualiti dan keberkesanan di beberapa program tertentu.</t>
  </si>
  <si>
    <t>Sebelum/selepas metrik program; aduan turun.</t>
  </si>
  <si>
    <t>Penambahbaikan berasaskan penilaian outcome diaplikasikan merentas beberapa program, menghasilkan peningkatan prestasi yang dapat diukur dengan lebih jelas.</t>
  </si>
  <si>
    <t>Peningkatan KPI gabungan; laporan konsolidasi.</t>
  </si>
  <si>
    <t>Trend outcome menunjukkan peningkatan berterusan dari masa ke masa, dan dapatan ini disepadukan ke dalam proses membuat keputusan strategik organisasi.</t>
  </si>
  <si>
    <t>Graf multi-tempoh outcome naik; keputusan bajet disandar data.</t>
  </si>
  <si>
    <t>Penambahbaikan berulang yang berpandukan outcome menghasilkan peningkatan kualiti serta keberkesanan organisasi yang diiktiraf di peringkat dalaman dan luaran.</t>
  </si>
  <si>
    <t>Audit keberkesanan berjaya; pengiktirafan/penarafan; sasaran baharu ditetapkan.</t>
  </si>
  <si>
    <t>Tiada dokumentasi rasmi atau prosedur yang menunjukkan kewujudan sistem pengurusan pengetahuan (SPP) yang berfungsi dalam organisasi.</t>
  </si>
  <si>
    <t>Portal/intranet pengetahuan</t>
  </si>
  <si>
    <t>Hasrat untuk menubuhkan SPP hanya dinyatakan secara umum tanpa struktur, platform teknologi, atau pelan pelaksanaan yang jelas.</t>
  </si>
  <si>
    <t>Memo polisi “perkongsian pengetahuan digalakkan”; tiada platform.</t>
  </si>
  <si>
    <t>Struktur asas SPP yang merangkumi jenis maklumat, pemilik data, dan tahap akses telah digariskan dalam dokumen awal, tetapi masih belum beroperasi sepenuhnya.</t>
  </si>
  <si>
    <t>Draf taksonomi dokumen; senarai folder; jadual hak akses.</t>
  </si>
  <si>
    <t>SOP bagi memuat naik, mengemas kini, mengesahkan, serta menyimpan dokumen pengetahuan telah didokumenkan dan disediakan.</t>
  </si>
  <si>
    <t>Manual penggunaan portal; garis panduan versi dokumen.</t>
  </si>
  <si>
    <t>Rangka kerja SPP yang lengkap termasuk taksonomi, metadata, kawalan versi, dan peranan penjaga pengetahuan telah diluluskan, namun penggunaannya masih terbatas.</t>
  </si>
  <si>
    <t>Charter KMS; template muat naik; polisi klasifikasi maklumat.</t>
  </si>
  <si>
    <t>Sebahagian kakitangan mula memuat naik atau memuat turun dokumen melalui platform SPP walaupun penggunaannya masih belum menyeluruh.</t>
  </si>
  <si>
    <t>Log capaian terhad; beberapa fail terbaru dikongsi.</t>
  </si>
  <si>
    <t>Penggunaan SPP secara berkala berlaku merentas beberapa jabatan, dengan dokumen yang dikemas kini serta dirujuk dalam kerja harian.</t>
  </si>
  <si>
    <t>Statistik muat turun bulanan; rekod semakan SOP.</t>
  </si>
  <si>
    <t>Ciri carian, perkongsian maklumat, dan kolaborasi pengetahuan (seperti tag, komen, forum, dan FAQ) mula disokong dan digunakan secara aktif.</t>
  </si>
  <si>
    <t>Analitik carian; paparan “dokumen popular”; thread diskusi.</t>
  </si>
  <si>
    <t>Integrasi SPP dengan sistem kerja lain seperti pengurusan projek, HR, atau latihan berlaku secara meluas, dengan majoriti kakitangan sasaran menggunakannya.</t>
  </si>
  <si>
    <t>SSO login; kadar penggunaan &gt;80%; aktiviti komuniti amalan (CoP).</t>
  </si>
  <si>
    <t>Penggunaan SPP membantu mengurangkan masa untuk mencari maklumat di beberapa unit kerja yang sebelumnya mengambil masa lebih lama.</t>
  </si>
  <si>
    <t>Masa cari dokumen turun; maklum balas pengguna positif.</t>
  </si>
  <si>
    <t>Akses maklumat menjadi lebih pantas dan menyokong proses membuat keputusan serta penyelesaian masalah merentas jabatan.</t>
  </si>
  <si>
    <t>Kajian pengguna: respon kerja lebih pantas; kurang ralat prosedur.</t>
  </si>
  <si>
    <t>Data menunjukkan bahawa penggunaan SPP menyumbang kepada peningkatan produktiviti, pematuhan SOP, serta kualiti perkhidmatan organisasi.</t>
  </si>
  <si>
    <t>Korelasi penggunaan SPP dgn KPI prestasi; audit pematuhan naik.</t>
  </si>
  <si>
    <t>SPP mencapai tahap matang di mana akses maklumat relevan semakin luas, menyokong inovasi, meningkatkan prestasi organisasi, dan mendapat pengiktirafan dalaman serta luaran.</t>
  </si>
  <si>
    <t>Anugerah pengurusan pengetahuan; trend prestasi multi‑tahun; kajian impak rasmi.</t>
  </si>
  <si>
    <t>Tiada dokumentasi rasmi yang menyatakan dengan jelas prosedur, kaedah, atau proses pengumpulan dan penyebaran pengetahuan dalam organisasi.</t>
  </si>
  <si>
    <t>SOP perkongsian pengetahuan</t>
  </si>
  <si>
    <t>Keperluan untuk berkongsi pengetahuan hanya disebut secara umum dalam polisi atau garis panduan tanpa sebarang proses atau langkah yang terperinci.</t>
  </si>
  <si>
    <t>Memo “kongsi dokumen”; polisi budaya ilmu; tiada format.</t>
  </si>
  <si>
    <t>Saluran asas dan jenis pengetahuan utama (seperti dokumen, SOP, atau hasil pembelajaran) telah dikenal pasti, namun masih belum disusun dalam format yang seragam.</t>
  </si>
  <si>
    <t>Senarai folder; draf taksonomi; daftar pemilik kandungan.</t>
  </si>
  <si>
    <t>Proses pengumpulan, semakan, dan muat naik pengetahuan, termasuk saluran edaran maklumat, telah didokumentasikan dengan jelas tetapi belum dilaksanakan secara penuh.</t>
  </si>
  <si>
    <t>SOP muat naik; borang pengesahan; carta alir edaran e‑mel.</t>
  </si>
  <si>
    <t>Rangka kerja lengkap merangkumi kategori pengetahuan, jadual kemas kini, peranan penjaga pengetahuan, serta kaedah penyebaran telah diluluskan tetapi penggunaannya masih terhad kepada beberapa unit.</t>
  </si>
  <si>
    <t>Manual pengurusan pengetahuan; kalendar kemas kini; senarai penerima.</t>
  </si>
  <si>
    <t>Pengetahuan mula dikumpulkan secara berjadual dan diedarkan kepada kumpulan kakitangan terpilih yang relevan dengan keperluan kerja mereka.</t>
  </si>
  <si>
    <t>Log muat naik bulanan; e‑mel hebahan unit.</t>
  </si>
  <si>
    <t>Repositori pengetahuan terpusat mula berfungsi aktif, membolehkan staf mengakses dokumen semasa berdasarkan tahap peranan dan keperluan masing-masing.</t>
  </si>
  <si>
    <t>Portal/SharePoint; statistik muat turun; kawalan akses.</t>
  </si>
  <si>
    <t>Penyebaran pengetahuan dilakukan melalui pelbagai saluran seperti portal dalaman, e‑mel, sesi latihan, dan komuniti amalan yang menjangkau sebahagian besar kakitangan sasaran.</t>
  </si>
  <si>
    <t>Rekod webinar; forum Q&amp;A; laporan capaian lintas jabatan.</t>
  </si>
  <si>
    <t>Pengumpulan automatik serta edaran maklumat secara terarah melalui notifikasi dan tag peranan memastikan kakitangan relevan menerima maklumat tepat pada masa yang diperlukan.</t>
  </si>
  <si>
    <t>Analitik penghantaran; kadar buka e‑mel; API integrasi sistem kerja.</t>
  </si>
  <si>
    <t>Akses kepada pengetahuan terbukti dapat meningkatkan keberkesanan penyelesaian kerja di beberapa unit perkhidmatan tertentu.</t>
  </si>
  <si>
    <t>Masa cari info turun; ralat prosedur berkurang.</t>
  </si>
  <si>
    <t>Latihan dan penyediaan bahan pengetahuan berkualiti membantu meningkatkan kompetensi serta pemahaman kakitangan di pelbagai jabatan.</t>
  </si>
  <si>
    <t>Skor penilaian pasca latihan naik; sijil kompetensi.</t>
  </si>
  <si>
    <t>Data menunjukkan hubungan positif antara penggunaan pengetahuan dengan peningkatan prestasi kerja dan kualiti output organisasi.</t>
  </si>
  <si>
    <t>Korelasi log akses vs KPI; aduan turun selepas panduan dikongsi.</t>
  </si>
  <si>
    <t>Pengurusan pengetahuan yang mantap menjadi pemacu utama pembangunan kemahiran organisasi dan pencapaian prestasi operasi yang diiktiraf secara meluas.</t>
  </si>
  <si>
    <t>Audit kompetensi positif; inovasi meningkat; pengiktirafan dalaman/luaran.</t>
  </si>
  <si>
    <t>Tiada dokumentasi rasmi yang menjelaskan bagaimana pengetahuan dikumpulkan, disebarkan, atau digunakan dalam proses membuat keputusan organisasi.</t>
  </si>
  <si>
    <t>SOP atau garis panduan pengumpulan data.</t>
  </si>
  <si>
    <t>Polisi umum mengenai pengumpulan dan penyebaran pengetahuan telah direkodkan, tetapi masih tanpa format standard atau mekanisme pelaksanaan yang jelas.</t>
  </si>
  <si>
    <t>Memo polisi atau arahan rasmi.</t>
  </si>
  <si>
    <t>Format asas untuk pengumpulan data serta saluran penyebaran maklumat telah dikenal pasti, namun pelaksanaannya masih pada peringkat awal.</t>
  </si>
  <si>
    <t>Draf template laporan, senarai saluran komunikasi.</t>
  </si>
  <si>
    <t>SOP lengkap meliputi kaedah pengumpulan data, penyimpanan, analisis, serta proses edaran maklumat telah dibangunkan dan didokumenkan.</t>
  </si>
  <si>
    <t>Manual pengurusan data/pengetahuan.</t>
  </si>
  <si>
    <t>Rangka kerja pengurusan pengetahuan telah diluluskan dengan jadual kemas kini ditetapkan, tetapi pelaksanaannya masih belum menyeluruh di seluruh organisasi.</t>
  </si>
  <si>
    <t>Charter atau prosedur pengurusan pengetahuan rasmi.</t>
  </si>
  <si>
    <t>Data mula dikumpulkan mengikut jadual tertentu dan dikongsi secara manual kepada kumpulan kakitangan atau unit terpilih.</t>
  </si>
  <si>
    <t>Laporan bulanan dihantar e-mel kepada unit tertentu.</t>
  </si>
  <si>
    <t>Data disimpan dengan teratur dalam repositori pusat yang boleh diakses oleh kakitangan tertentu mengikut keperluan mereka.</t>
  </si>
  <si>
    <t>Portal data dalaman, log akses muat turun.</t>
  </si>
  <si>
    <t>Data dan pengetahuan dikemas kini secara berkala serta diedarkan melalui pelbagai saluran seperti portal dalaman, e-mel, atau dashboard digital.</t>
  </si>
  <si>
    <t>Laporan prestasi dipaparkan di intranet atau papan maklumat.</t>
  </si>
  <si>
    <t>Penyebaran maklumat dilakukan secara automatik dengan notifikasi kepada kakitangan relevan, membolehkan akses masa nyata kepada data terkini.</t>
  </si>
  <si>
    <t>Dashboard data bersepadu dengan log capaian.</t>
  </si>
  <si>
    <t>Akses kepada data yang tepat waktu membantu mempercepatkan penyelesaian masalah di unit-unit tertentu.</t>
  </si>
  <si>
    <t>Penurunan masa analisis keputusan.</t>
  </si>
  <si>
    <t>Data mula digunakan secara aktif untuk menyokong pembuatan keputusan yang lebih cepat, tepat, dan berkesan di pelbagai jabatan.</t>
  </si>
  <si>
    <t>Keputusan strategik berdasarkan laporan data.</t>
  </si>
  <si>
    <t>Analisis outcome menunjukkan bahawa data dan pengetahuan ini turut membantu meningkatkan kemahiran serta produktiviti kakitangan.</t>
  </si>
  <si>
    <t>Laporan KPI meningkat selepas akses data.</t>
  </si>
  <si>
    <t>Sistem data dan pengetahuan yang mantap menjadi asas utama untuk strategi organisasi, sekali gus diiktiraf di peringkat dalaman mahupun luaran.</t>
  </si>
  <si>
    <t>Audit keberkesanan data + pengiktirafan kualiti.</t>
  </si>
  <si>
    <t>Skor Akhir</t>
  </si>
  <si>
    <t xml:space="preserve">2.1. Penetapan Objektif SMART (30 markah)  </t>
  </si>
  <si>
    <t>2.2. Keselarasan Objektif dengan Visi dan Misi Organisasi (30 markah)</t>
  </si>
  <si>
    <t xml:space="preserve">2.3. Pengukuran dan Penilaian Pencapaian Objektif (30 markah) </t>
  </si>
  <si>
    <t>3.2. Pengagihan Sumber yang Efisien (30 markah)</t>
  </si>
  <si>
    <t>3.3. Pemantauan dan Penyesuaian Strategi (30 markah)</t>
  </si>
  <si>
    <t xml:space="preserve">7.2.  Pelaporan Outcome (45 markah)  </t>
  </si>
  <si>
    <t xml:space="preserve">7.3.  Penilaian dan Penambahbaikan Outcome (45 markah)  </t>
  </si>
  <si>
    <t xml:space="preserve">Kriteria 8: PENGURUSAN PENGETAHUAN (100 markah)  </t>
  </si>
  <si>
    <t xml:space="preserve">8.1. Sistem Pengurusan Pengetahuan (40 markah) </t>
  </si>
  <si>
    <t xml:space="preserve">8.2 Pengumpulan dan Penyebaran Pengetahuan (30 markah) </t>
  </si>
  <si>
    <r>
      <rPr>
        <b/>
        <sz val="14"/>
        <rFont val="Arial"/>
        <family val="2"/>
      </rPr>
      <t>0.25</t>
    </r>
    <r>
      <rPr>
        <sz val="14"/>
        <rFont val="Arial"/>
        <family val="2"/>
      </rPr>
      <t xml:space="preserve"> : Objektif umum dan kabur hanya berupa niat atau slogan tanpa butiran, dengan sasaran yang sangat umum tanpa ukuran jelas (contoh: “meningkatkan prestasi”) dan tiada data/nilai boleh dikuantifikasi.</t>
    </r>
  </si>
  <si>
    <r>
      <rPr>
        <b/>
        <sz val="14"/>
        <rFont val="Arial"/>
        <family val="2"/>
      </rPr>
      <t>0.50</t>
    </r>
    <r>
      <rPr>
        <sz val="14"/>
        <rFont val="Arial"/>
        <family val="2"/>
      </rPr>
      <t xml:space="preserve"> : Objektif menyatakan apa (Specific/Relevant) tetapi tiada ukuran (M) atau masa (T), dengan sasaran yang terlalu luas atau terbuka untuk tafsiran serta ukuran umum yang tidak lengkap.</t>
    </r>
  </si>
  <si>
    <r>
      <rPr>
        <b/>
        <sz val="14"/>
        <rFont val="Arial"/>
        <family val="2"/>
      </rPr>
      <t>0.75</t>
    </r>
    <r>
      <rPr>
        <sz val="14"/>
        <rFont val="Arial"/>
        <family val="2"/>
      </rPr>
      <t xml:space="preserve"> : Objektif ada ukuran kasar tetapi tidak kuantitatif jelas atau sasaran masa longgar, walaupun munasabah dan boleh dicapai dengan usaha tambahan serta ada tempoh masa yang jelas namun tidak khusus kepada tarikh mula/tamat.</t>
    </r>
  </si>
  <si>
    <r>
      <rPr>
        <b/>
        <sz val="14"/>
        <rFont val="Arial"/>
        <family val="2"/>
      </rPr>
      <t xml:space="preserve">1.00 </t>
    </r>
    <r>
      <rPr>
        <sz val="14"/>
        <rFont val="Arial"/>
        <family val="2"/>
      </rPr>
      <t>: Objektif hampir lengkap SMART tetapi sekurang-kurangnya satu elemen utama (M atau T atau A) belum tepat atau disahkan, walaupun objektif tersebut sangat spesifik dengan menyatakan siapa, apa yang ingin dicapai, dan dalam konteks yang jelas.</t>
    </r>
  </si>
  <si>
    <r>
      <rPr>
        <b/>
        <sz val="14"/>
        <rFont val="Arial"/>
        <family val="2"/>
      </rPr>
      <t>0.00 :</t>
    </r>
    <r>
      <rPr>
        <sz val="14"/>
        <rFont val="Arial"/>
        <family val="2"/>
      </rPr>
      <t xml:space="preserve"> Tiada dokumentasi rasmi mengenai objektif organisasi atau penetapan objektif dalam mana-mana dokumen perancangan, dan objektif tidak menepati elemen SMART kerana sangat umum atau tidak wujud langsung.</t>
    </r>
  </si>
  <si>
    <r>
      <rPr>
        <b/>
        <sz val="14"/>
        <rFont val="Arial"/>
        <family val="2"/>
      </rPr>
      <t xml:space="preserve">0.00 </t>
    </r>
    <r>
      <rPr>
        <sz val="14"/>
        <rFont val="Arial"/>
        <family val="2"/>
      </rPr>
      <t>: Tiada dokumentasi rasmi yang menunjukkan latihan atau program pembangunan kepimpinan untuk peningkatan produktiviti, dan tiada pembuktian pelan perancangan, latihan dilaksanakan, atau penilaian KPI.</t>
    </r>
  </si>
  <si>
    <r>
      <rPr>
        <b/>
        <sz val="14"/>
        <rFont val="Arial"/>
        <family val="2"/>
      </rPr>
      <t>0.00</t>
    </r>
    <r>
      <rPr>
        <sz val="14"/>
        <rFont val="Arial"/>
        <family val="2"/>
      </rPr>
      <t xml:space="preserve"> : Tiada dokumentasi atau pernyataan rasmi mengenai komitmen kepimpinan terhadap produktiviti.</t>
    </r>
  </si>
  <si>
    <r>
      <rPr>
        <b/>
        <sz val="14"/>
        <rFont val="Arial"/>
        <family val="2"/>
      </rPr>
      <t>0.00</t>
    </r>
    <r>
      <rPr>
        <sz val="14"/>
        <rFont val="Arial"/>
        <family val="2"/>
      </rPr>
      <t xml:space="preserve"> : Tidak ada dokumentasi rasmi mengenai visi dan misi organisasi serta tiada visi dan misi yang dilampirkan.</t>
    </r>
  </si>
  <si>
    <r>
      <rPr>
        <b/>
        <sz val="14"/>
        <rFont val="Arial"/>
        <family val="2"/>
      </rPr>
      <t xml:space="preserve">1.25 </t>
    </r>
    <r>
      <rPr>
        <sz val="14"/>
        <rFont val="Arial"/>
        <family val="2"/>
      </rPr>
      <t>: Objektif tunggal memenuhi semua elemen SMART (S,M,A,R,T) secara jelas, tetapi hanya relevan secara umum tanpa fokus kepada tema utama serta rujukan masa yang terlalu umum.</t>
    </r>
  </si>
  <si>
    <r>
      <rPr>
        <b/>
        <sz val="14"/>
        <rFont val="Arial"/>
        <family val="2"/>
      </rPr>
      <t>1.50</t>
    </r>
    <r>
      <rPr>
        <sz val="14"/>
        <rFont val="Arial"/>
        <family val="2"/>
      </rPr>
      <t xml:space="preserve"> : Beberapa objektif SMART diselaraskan dengan visi/misi dan mempunyai sasaran kuantitatif serta tarikh, namun relevan dan hanya menyokong objektif utama dengan kaitan yang perlu diperkuatkan.</t>
    </r>
  </si>
  <si>
    <r>
      <rPr>
        <b/>
        <sz val="14"/>
        <rFont val="Arial"/>
        <family val="2"/>
      </rPr>
      <t>1.75</t>
    </r>
    <r>
      <rPr>
        <sz val="14"/>
        <rFont val="Arial"/>
        <family val="2"/>
      </rPr>
      <t xml:space="preserve"> : Objektif SMART dikaskadkan ke jabatan/projek dengan metrik pemantauan dan tanggungjawab jelas, namun memerlukan komitmen tambahan atau pengubahsuaian kerana objektif menyatakan apa dan siapa tetapi kurang konteks atau hasil akhir yang jelas.</t>
    </r>
  </si>
  <si>
    <r>
      <rPr>
        <b/>
        <sz val="14"/>
        <rFont val="Arial"/>
        <family val="2"/>
      </rPr>
      <t>2.00</t>
    </r>
    <r>
      <rPr>
        <sz val="14"/>
        <rFont val="Arial"/>
        <family val="2"/>
      </rPr>
      <t xml:space="preserve"> : Sistem pengurusan prestasi bersepadu memastikan semua objektif SMART dipantau berkala, boleh dijejak secara real-time, dan digunakan dalam penilaian, dengan objektif yang menyatakan siapa, apa, dan konteks dengan jelas serta munasabah berdasarkan sumber dan masa.</t>
    </r>
  </si>
  <si>
    <r>
      <rPr>
        <b/>
        <sz val="14"/>
        <rFont val="Arial"/>
        <family val="2"/>
      </rPr>
      <t>2.25</t>
    </r>
    <r>
      <rPr>
        <sz val="14"/>
        <rFont val="Arial"/>
        <family val="2"/>
      </rPr>
      <t xml:space="preserve"> : Sekurang-kurangnya satu objektif SMART mencapai sasaran yang ditetapkan dengan pendekatan yang realistik.</t>
    </r>
  </si>
  <si>
    <r>
      <rPr>
        <b/>
        <sz val="14"/>
        <rFont val="Arial"/>
        <family val="2"/>
      </rPr>
      <t>2.50</t>
    </r>
    <r>
      <rPr>
        <sz val="14"/>
        <rFont val="Arial"/>
        <family val="2"/>
      </rPr>
      <t xml:space="preserve"> : Majoriti objektif SMART peringkat unit atau jabatan dicapai atau melebihi sasaran, dengan ukuran seperti “20%” yang boleh diukur melalui soal selidik.</t>
    </r>
  </si>
  <si>
    <r>
      <rPr>
        <b/>
        <sz val="14"/>
        <rFont val="Arial"/>
        <family val="2"/>
      </rPr>
      <t>2.75</t>
    </r>
    <r>
      <rPr>
        <sz val="14"/>
        <rFont val="Arial"/>
        <family val="2"/>
      </rPr>
      <t xml:space="preserve"> : Pencapaian objektif SMART menunjukkan peningkatan metrik prestasi organisasi yang boleh diatribusi, dengan sasaran jelas namun masih memerlukan penambahan hasil yang ingin dicapai.</t>
    </r>
  </si>
  <si>
    <r>
      <rPr>
        <b/>
        <sz val="14"/>
        <rFont val="Arial"/>
        <family val="2"/>
      </rPr>
      <t>3.00</t>
    </r>
    <r>
      <rPr>
        <sz val="14"/>
        <rFont val="Arial"/>
        <family val="2"/>
      </rPr>
      <t xml:space="preserve"> : Objektif SMART secara konsisten dicapai merentas organisasi, membawa penambahbaikan mampan dalam prestasi, kos, kualiti, atau kepuasan pihak berkepentingan, serta menyokong terus visi, misi, atau tema utama program.</t>
    </r>
  </si>
  <si>
    <r>
      <rPr>
        <b/>
        <sz val="14"/>
        <rFont val="Arial"/>
        <family val="2"/>
      </rPr>
      <t xml:space="preserve">0.00 </t>
    </r>
    <r>
      <rPr>
        <sz val="14"/>
        <rFont val="Arial"/>
        <family val="2"/>
      </rPr>
      <t>: Tiada dokumentasi rasmi yang menunjukkan bagaimana objektif organisasi berhubung dengan visi dan misi, tiada pelan strategik atau dokumen perancangan yang menghubungkannya, dan tiada dokumen bertulis (hanya kenyataan lisan).</t>
    </r>
  </si>
  <si>
    <r>
      <rPr>
        <b/>
        <sz val="14"/>
        <rFont val="Arial"/>
        <family val="2"/>
      </rPr>
      <t>0.25</t>
    </r>
    <r>
      <rPr>
        <sz val="14"/>
        <rFont val="Arial"/>
        <family val="2"/>
      </rPr>
      <t xml:space="preserve"> : Matlamat/objektif dinyatakan secara umum tanpa kaitan jelas dengan visi/misi, iaitu objektif wujud tetapi tidak berkaitan langsung dengan visi/misi.</t>
    </r>
  </si>
  <si>
    <r>
      <rPr>
        <b/>
        <sz val="14"/>
        <rFont val="Arial"/>
        <family val="2"/>
      </rPr>
      <t>0.50</t>
    </r>
    <r>
      <rPr>
        <sz val="14"/>
        <rFont val="Arial"/>
        <family val="2"/>
      </rPr>
      <t xml:space="preserve"> : Matlamat/objektif dirumus dalam dokumen rasmi tetapi bersifat umum dan tidak spesifik, hanya menyentuh secara umum hala tuju organisasi tanpa rujukan jelas (sekadar tersirat) kepada visi/misi.</t>
    </r>
  </si>
  <si>
    <r>
      <rPr>
        <b/>
        <sz val="14"/>
        <rFont val="Arial"/>
        <family val="2"/>
      </rPr>
      <t>0.75</t>
    </r>
    <r>
      <rPr>
        <sz val="14"/>
        <rFont val="Arial"/>
        <family val="2"/>
      </rPr>
      <t xml:space="preserve"> : Matlamat/objektif dinyatakan dengan jelas dalam pelan strategik atau laporan tahunan dan mempunyai hubungan asas dengan visi/misi, namun penyelarasan masih belum sepenuhnya selari dan sistematik.</t>
    </r>
  </si>
  <si>
    <r>
      <rPr>
        <b/>
        <sz val="14"/>
        <rFont val="Arial"/>
        <family val="2"/>
      </rPr>
      <t>1.00</t>
    </r>
    <r>
      <rPr>
        <sz val="14"/>
        <rFont val="Arial"/>
        <family val="2"/>
      </rPr>
      <t xml:space="preserve"> : Dokumen rasmi memaparkan matlamat/objektif dengan format SMART tetapi tanpa bukti penyelarasan formal dengan visi/misi, walaupun objektif telah disusun jelas berpandukan visi dan misi dengan padanan yang sistematik.</t>
    </r>
  </si>
  <si>
    <r>
      <rPr>
        <b/>
        <sz val="14"/>
        <rFont val="Arial"/>
        <family val="2"/>
      </rPr>
      <t>1.25</t>
    </r>
    <r>
      <rPr>
        <sz val="14"/>
        <rFont val="Arial"/>
        <family val="2"/>
      </rPr>
      <t xml:space="preserve"> : Sebahagian objektif organisasi diselaraskan dengan visi/misi secara tidak formal, dan objektif dinyatakan dalam bentuk yang boleh diukur secara asas.</t>
    </r>
  </si>
  <si>
    <r>
      <rPr>
        <b/>
        <sz val="14"/>
        <rFont val="Arial"/>
        <family val="2"/>
      </rPr>
      <t>1.50</t>
    </r>
    <r>
      <rPr>
        <sz val="14"/>
        <rFont val="Arial"/>
        <family val="2"/>
      </rPr>
      <t xml:space="preserve"> : Terdapat usaha jelas menyelaraskan objektif dengan visi/misi dalam beberapa projek, dengan ukuran kejayaan (KPI) asas dan laporan suku tahunan yang menunjukkan pencapaian berbanding KPI.</t>
    </r>
  </si>
  <si>
    <r>
      <rPr>
        <b/>
        <sz val="14"/>
        <rFont val="Arial"/>
        <family val="2"/>
      </rPr>
      <t>1.75</t>
    </r>
    <r>
      <rPr>
        <sz val="14"/>
        <rFont val="Arial"/>
        <family val="2"/>
      </rPr>
      <t xml:space="preserve"> : Semua objektif dalam pelan strategik dihubungkan dengan visi/misi melalui dokumen rasmi, menunjukkan kesinambungan dengan misi organisasi serta carta strategi selaras dengan visi/misi dalam pembentangan rasmi.</t>
    </r>
  </si>
  <si>
    <r>
      <rPr>
        <b/>
        <sz val="14"/>
        <rFont val="Arial"/>
        <family val="2"/>
      </rPr>
      <t>2.00</t>
    </r>
    <r>
      <rPr>
        <sz val="14"/>
        <rFont val="Arial"/>
        <family val="2"/>
      </rPr>
      <t xml:space="preserve"> : Penyelarasan visi/misi berlaku merentas jabatan dan menjadi asas perancangan serta pelaporan, disokong proses pemantauan strategi yang belum menyeluruh tetapi mempunyai jadual pemantauan projek/aktiviti berkala.</t>
    </r>
  </si>
  <si>
    <r>
      <rPr>
        <b/>
        <sz val="14"/>
        <rFont val="Arial"/>
        <family val="2"/>
      </rPr>
      <t>2.25</t>
    </r>
    <r>
      <rPr>
        <sz val="14"/>
        <rFont val="Arial"/>
        <family val="2"/>
      </rPr>
      <t xml:space="preserve"> : Sebahagian objektif yang selaras mula menunjukkan hasil positif, dirangka berasaskan prinsip SMART dan disokong dokumen perancangan strategik lengkap dengan indikator.</t>
    </r>
  </si>
  <si>
    <r>
      <rPr>
        <b/>
        <sz val="14"/>
        <rFont val="Arial"/>
        <family val="2"/>
      </rPr>
      <t>2.50</t>
    </r>
    <r>
      <rPr>
        <sz val="14"/>
        <rFont val="Arial"/>
        <family val="2"/>
      </rPr>
      <t xml:space="preserve"> : Pencapaian objektif memberi impak nyata kepada beberapa bidang strategi organisasi, dengan sistem pemantauan dan pelaporan KPI yang dijalankan secara berkala.</t>
    </r>
  </si>
  <si>
    <r>
      <rPr>
        <b/>
        <sz val="14"/>
        <rFont val="Arial"/>
        <family val="2"/>
      </rPr>
      <t>2.75</t>
    </r>
    <r>
      <rPr>
        <sz val="14"/>
        <rFont val="Arial"/>
        <family val="2"/>
      </rPr>
      <t xml:space="preserve"> : Hasil pencapaian objektif mempercepat kemajuan ke arah visi/misi, apabila objektif digunakan sebagai asas penilaian prestasi organisasi dan dilaporkan setiap tahun dengan perbandingan sasaran berbanding pencapaian sebenar.</t>
    </r>
  </si>
  <si>
    <r>
      <rPr>
        <b/>
        <sz val="14"/>
        <rFont val="Arial"/>
        <family val="2"/>
      </rPr>
      <t>3.00</t>
    </r>
    <r>
      <rPr>
        <sz val="14"/>
        <rFont val="Arial"/>
        <family val="2"/>
      </rPr>
      <t xml:space="preserve"> : Pencapaian objektif secara konsisten mendorong organisasi mencapai hasil jangka panjang seperti termaktub dalam visi/misi, dengan penilaian kemajuan strategi yang dimanfaatkan untuk penambahbaikan berterusan.</t>
    </r>
  </si>
  <si>
    <r>
      <rPr>
        <b/>
        <sz val="14"/>
        <rFont val="Arial"/>
        <family val="2"/>
      </rPr>
      <t>0.00</t>
    </r>
    <r>
      <rPr>
        <sz val="14"/>
        <rFont val="Arial"/>
        <family val="2"/>
      </rPr>
      <t xml:space="preserve"> : Tiada dokumentasi rasmi mengenai bagaimana objektif organisasi diukur atau dinilai, dan tiada indikator/kriteria ukur atau sistem pengumpulan data.</t>
    </r>
  </si>
  <si>
    <r>
      <rPr>
        <b/>
        <sz val="14"/>
        <rFont val="Arial"/>
        <family val="2"/>
      </rPr>
      <t>0.25</t>
    </r>
    <r>
      <rPr>
        <sz val="14"/>
        <rFont val="Arial"/>
        <family val="2"/>
      </rPr>
      <t xml:space="preserve"> : Proses pengukuran/penilaian hanya disebut secara umum dalam dokumen, walaupun KPI telah ditetapkan secara formal dalam pelan tindakan/strategik.</t>
    </r>
  </si>
  <si>
    <r>
      <rPr>
        <b/>
        <sz val="14"/>
        <rFont val="Arial"/>
        <family val="2"/>
      </rPr>
      <t>0.50</t>
    </r>
    <r>
      <rPr>
        <sz val="14"/>
        <rFont val="Arial"/>
        <family val="2"/>
      </rPr>
      <t xml:space="preserve"> : Objektif organisasi dilampirkan dengan indikator asas tanpa kaedah ukur jelas, namun kaedah pengumpulan data dan laporan prestasi telah direkodkan.</t>
    </r>
  </si>
  <si>
    <r>
      <rPr>
        <b/>
        <sz val="14"/>
        <rFont val="Arial"/>
        <family val="2"/>
      </rPr>
      <t>0.75</t>
    </r>
    <r>
      <rPr>
        <sz val="14"/>
        <rFont val="Arial"/>
        <family val="2"/>
      </rPr>
      <t xml:space="preserve"> : Proses pengukuran/penilaian ditulis dengan jelas (data &amp; analisis) tetapi belum diamalkan sepenuhnya, walaupun jadual tahunan/berkala telah disediakan.</t>
    </r>
  </si>
  <si>
    <r>
      <rPr>
        <b/>
        <sz val="14"/>
        <rFont val="Arial"/>
        <family val="2"/>
      </rPr>
      <t>1.00</t>
    </r>
    <r>
      <rPr>
        <sz val="14"/>
        <rFont val="Arial"/>
        <family val="2"/>
      </rPr>
      <t xml:space="preserve"> : Manual atau SOP pengukuran &amp; penilaian objektif lengkap dengan format laporan dan jadual, dan pelan tindakan turut disediakan berdasarkan hasil penilaian.</t>
    </r>
  </si>
  <si>
    <r>
      <rPr>
        <b/>
        <sz val="14"/>
        <rFont val="Arial"/>
        <family val="2"/>
      </rPr>
      <t>1.25</t>
    </r>
    <r>
      <rPr>
        <sz val="14"/>
        <rFont val="Arial"/>
        <family val="2"/>
      </rPr>
      <t xml:space="preserve"> : Penilaian objektif dilakukan sekali-sekala tanpa jadual tetap, tetapi KPI dikongsi bersama warga kerja dan pemegang taruh.</t>
    </r>
  </si>
  <si>
    <r>
      <rPr>
        <b/>
        <sz val="14"/>
        <rFont val="Arial"/>
        <family val="2"/>
      </rPr>
      <t>1.50</t>
    </r>
    <r>
      <rPr>
        <sz val="14"/>
        <rFont val="Arial"/>
        <family val="2"/>
      </rPr>
      <t xml:space="preserve"> : Penilaian dijalankan secara tahunan untuk menilai pencapaian utama, dan mekanisme pelaporan digunakan serta dikongsi secara berkala.</t>
    </r>
  </si>
  <si>
    <r>
      <rPr>
        <b/>
        <sz val="14"/>
        <rFont val="Arial"/>
        <family val="2"/>
      </rPr>
      <t>1.75</t>
    </r>
    <r>
      <rPr>
        <sz val="14"/>
        <rFont val="Arial"/>
        <family val="2"/>
      </rPr>
      <t xml:space="preserve"> : Penilaian dilakukan sekurang-kurangnya setiap suku tahun dengan laporan formal, semua jabatan mengikut jadual dan memahami tanggungjawab mereka, serta hasil analisis dikongsi dalam mesyuarat strategik atau townhall.</t>
    </r>
  </si>
  <si>
    <r>
      <rPr>
        <b/>
        <sz val="14"/>
        <rFont val="Arial"/>
        <family val="2"/>
      </rPr>
      <t>2.00</t>
    </r>
    <r>
      <rPr>
        <sz val="14"/>
        <rFont val="Arial"/>
        <family val="2"/>
      </rPr>
      <t xml:space="preserve"> : Penilaian objektif dilaksanakan secara berkala (bulanan/suku) dengan dashboard data real-time, dan tindakan susulan dilaksanakan serta dikomunikasikan kepada staf.</t>
    </r>
  </si>
  <si>
    <r>
      <rPr>
        <b/>
        <sz val="14"/>
        <rFont val="Arial"/>
        <family val="2"/>
      </rPr>
      <t>2.25</t>
    </r>
    <r>
      <rPr>
        <sz val="14"/>
        <rFont val="Arial"/>
        <family val="2"/>
      </rPr>
      <t xml:space="preserve"> : Hasil penilaian digunakan untuk mengenal pasti jurang prestasi, dengan KPI dimanfaatkan secara aktif untuk penambahbaikan yang meningkatkan pencapaian.</t>
    </r>
  </si>
  <si>
    <r>
      <rPr>
        <b/>
        <sz val="14"/>
        <rFont val="Arial"/>
        <family val="2"/>
      </rPr>
      <t>2.50</t>
    </r>
    <r>
      <rPr>
        <sz val="14"/>
        <rFont val="Arial"/>
        <family val="2"/>
      </rPr>
      <t xml:space="preserve"> : Hasil penilaian mendorong tindakan pembetulan pada tahap projek/unit, dan data digunakan untuk keputusan strategik yang membawa peningkatan ketara dalam proses.</t>
    </r>
  </si>
  <si>
    <r>
      <rPr>
        <b/>
        <sz val="14"/>
        <rFont val="Arial"/>
        <family val="2"/>
      </rPr>
      <t>2.75</t>
    </r>
    <r>
      <rPr>
        <sz val="14"/>
        <rFont val="Arial"/>
        <family val="2"/>
      </rPr>
      <t xml:space="preserve"> : Penilaian objektif menghasilkan pelan penambahbaikan jelas pada tahap organisasi, membantu mengenal pasti masalah awal untuk tindakan proaktif serta digunakan mengubah strategi, menambah inisiatif baharu, atau menyemak semula matlamat.</t>
    </r>
  </si>
  <si>
    <r>
      <rPr>
        <b/>
        <sz val="14"/>
        <rFont val="Arial"/>
        <family val="2"/>
      </rPr>
      <t>3.00</t>
    </r>
    <r>
      <rPr>
        <sz val="14"/>
        <rFont val="Arial"/>
        <family val="2"/>
      </rPr>
      <t xml:space="preserve"> : Penambahbaikan berterusan dilaksanakan dan dipantau, menghasilkan peningkatan prestasi konsisten dengan impak ketara: prestasi meningkat, objektif dicapai, dan budaya prestasi kukuh.</t>
    </r>
  </si>
  <si>
    <r>
      <rPr>
        <b/>
        <sz val="14"/>
        <rFont val="Arial"/>
        <family val="2"/>
      </rPr>
      <t>0.00</t>
    </r>
    <r>
      <rPr>
        <sz val="14"/>
        <rFont val="Arial"/>
        <family val="2"/>
      </rPr>
      <t xml:space="preserve"> : Tiada dokumentasi rasmi yang menunjukkan organisasi mempunyai perancangan strategik jangka panjang atau pendek, dan tiada perancangan atau penyampaian Pelan Strategik Organisasi kepada kakitangan atau pemegang kepentingan.</t>
    </r>
  </si>
  <si>
    <r>
      <rPr>
        <b/>
        <sz val="14"/>
        <rFont val="Arial"/>
        <family val="2"/>
      </rPr>
      <t>0.25</t>
    </r>
    <r>
      <rPr>
        <sz val="14"/>
        <rFont val="Arial"/>
        <family val="2"/>
      </rPr>
      <t xml:space="preserve"> : Perancangan strategik disebut secara umum tanpa membezakan jangka panjang atau pendek, dengan hanya punca kuasa mewujudkan Pelan Strategik dinyatakan.</t>
    </r>
  </si>
  <si>
    <r>
      <rPr>
        <b/>
        <sz val="14"/>
        <rFont val="Arial"/>
        <family val="2"/>
      </rPr>
      <t>0.50</t>
    </r>
    <r>
      <rPr>
        <sz val="14"/>
        <rFont val="Arial"/>
        <family val="2"/>
      </rPr>
      <t xml:space="preserve"> : Draf pelan jangka panjang atau pelan tahunan wujud tetapi tidak lengkap, hanya dibincangkan pada peringkat awal teras strategik.</t>
    </r>
  </si>
  <si>
    <r>
      <rPr>
        <b/>
        <sz val="14"/>
        <rFont val="Arial"/>
        <family val="2"/>
      </rPr>
      <t>0.75</t>
    </r>
    <r>
      <rPr>
        <sz val="14"/>
        <rFont val="Arial"/>
        <family val="2"/>
      </rPr>
      <t xml:space="preserve"> : Kedua-dua pelan jangka panjang (3–5 tahun) dan pendek (&lt;1 tahun) bertulis tetapi tanpa KPI atau tarikh jelas, hanya berbentuk deraf kerangka teras.</t>
    </r>
  </si>
  <si>
    <r>
      <rPr>
        <b/>
        <sz val="14"/>
        <rFont val="Arial"/>
        <family val="2"/>
      </rPr>
      <t>1.00</t>
    </r>
    <r>
      <rPr>
        <sz val="14"/>
        <rFont val="Arial"/>
        <family val="2"/>
      </rPr>
      <t xml:space="preserve"> : Pelan jangka panjang dan pendek lengkap dengan objektif umum dan garis masa, namun tiada bukti kajian kebolehlaksanaan atau pemantauan, walaupun deraf awal pelan strategik disemak serta mempunyai kaedah penyimpanan selamat dan mudah dicapai.</t>
    </r>
  </si>
  <si>
    <r>
      <rPr>
        <b/>
        <sz val="14"/>
        <rFont val="Arial"/>
        <family val="2"/>
      </rPr>
      <t>1.25</t>
    </r>
    <r>
      <rPr>
        <sz val="14"/>
        <rFont val="Arial"/>
        <family val="2"/>
      </rPr>
      <t xml:space="preserve"> : Beberapa objektif strategik dipecah kepada tindakan tahunan asas, dibincangkan dalam mesyuarat atau sesi komunikasi seperti town hall atau bengkel pelan strategik.</t>
    </r>
  </si>
  <si>
    <r>
      <rPr>
        <b/>
        <sz val="14"/>
        <rFont val="Arial"/>
        <family val="2"/>
      </rPr>
      <t>1.50</t>
    </r>
    <r>
      <rPr>
        <sz val="14"/>
        <rFont val="Arial"/>
        <family val="2"/>
      </rPr>
      <t xml:space="preserve"> : Pelan tindakan tahunan dengan pemilik, tarikh, dan sumber menyokong pelan jangka panjang, disokong dengan dokumen latihan atau pembentangan kepada kakitangan dan pemegang kepentingan.</t>
    </r>
  </si>
  <si>
    <r>
      <rPr>
        <b/>
        <sz val="14"/>
        <rFont val="Arial"/>
        <family val="2"/>
      </rPr>
      <t>1.75</t>
    </r>
    <r>
      <rPr>
        <sz val="14"/>
        <rFont val="Arial"/>
        <family val="2"/>
      </rPr>
      <t xml:space="preserve"> : Milestone berturutan (tahun-ke-tahun) memacu pencapaian sasaran 3–5 tahun dan dipantau melalui bengkel dalaman atau retreat bersama stakeholders bagi penetapan pelan tindakan strategik.</t>
    </r>
  </si>
  <si>
    <r>
      <rPr>
        <b/>
        <sz val="14"/>
        <rFont val="Arial"/>
        <family val="2"/>
      </rPr>
      <t>2.00</t>
    </r>
    <r>
      <rPr>
        <sz val="14"/>
        <rFont val="Arial"/>
        <family val="2"/>
      </rPr>
      <t xml:space="preserve"> : Pelan tindakan spesifik diselaraskan merentas jabatan dengan semakan berkala untuk menjejak kemajuan terhadap sasaran multi-tahun, serta mempunyai framework KPI dan penetapan Key Performance Indicator (KPI) bagi Pelan Strategik.</t>
    </r>
  </si>
  <si>
    <r>
      <rPr>
        <b/>
        <sz val="14"/>
        <rFont val="Arial"/>
        <family val="2"/>
      </rPr>
      <t>2.25</t>
    </r>
    <r>
      <rPr>
        <sz val="14"/>
        <rFont val="Arial"/>
        <family val="2"/>
      </rPr>
      <t xml:space="preserve"> : Beberapa objektif strategik dipecah kepada tindakan tahunan asas yang disokong oleh data prestasi organisasi (hasil kewangan, produktiviti, atau pencapaian objektif utama) sebagai bukti keberkesanan pelan strategik organisasi.</t>
    </r>
  </si>
  <si>
    <r>
      <rPr>
        <b/>
        <sz val="14"/>
        <rFont val="Arial"/>
        <family val="2"/>
      </rPr>
      <t>2.50</t>
    </r>
    <r>
      <rPr>
        <sz val="14"/>
        <rFont val="Arial"/>
        <family val="2"/>
      </rPr>
      <t xml:space="preserve"> : Pelan tindakan tahunan dengan pemilik, tarikh, dan sumber menyokong pelan jangka panjang, serta disertai semakan atau penilaian semula prestasi organisasi.</t>
    </r>
  </si>
  <si>
    <r>
      <rPr>
        <b/>
        <sz val="14"/>
        <rFont val="Arial"/>
        <family val="2"/>
      </rPr>
      <t>2.75</t>
    </r>
    <r>
      <rPr>
        <sz val="14"/>
        <rFont val="Arial"/>
        <family val="2"/>
      </rPr>
      <t xml:space="preserve"> : Milestone berturutan (tahun-ke-tahun) memacu pencapaian sasaran 3–5 tahun dan dipantau melalui penambahbaikan serta kajian impak yang mengukur hubungan antara pencapaian KPI pelan strategik dengan prestasi tahun sebelumnya, termasuk pelan pengurusan risiko.</t>
    </r>
  </si>
  <si>
    <r>
      <rPr>
        <b/>
        <sz val="14"/>
        <rFont val="Arial"/>
        <family val="2"/>
      </rPr>
      <t>3.00</t>
    </r>
    <r>
      <rPr>
        <sz val="14"/>
        <rFont val="Arial"/>
        <family val="2"/>
      </rPr>
      <t xml:space="preserve"> : Pelan tindakan spesifik diselaraskan merentas jabatan dengan semakan berkala, menjejak kemajuan terhadap sasaran multi-tahun dan menunjukkan pencapaian signifikan berdasarkan laporan analisa pencapaian 5 tahun terkini.</t>
    </r>
  </si>
  <si>
    <r>
      <rPr>
        <b/>
        <sz val="14"/>
        <rFont val="Arial"/>
        <family val="2"/>
      </rPr>
      <t>0.00</t>
    </r>
    <r>
      <rPr>
        <sz val="14"/>
        <rFont val="Arial"/>
        <family val="2"/>
      </rPr>
      <t xml:space="preserve"> : Tiada dokumentasi rasmi atau perancangan mengenai pengagihan sumber dalam organisasi, dan tiada pelan atau strategi pengurusan sumber yang menggambarkan cara sumber (manusia, kewangan, teknologi, dll.) diagihkan atau digunakan.</t>
    </r>
  </si>
  <si>
    <r>
      <rPr>
        <b/>
        <sz val="14"/>
        <rFont val="Arial"/>
        <family val="2"/>
      </rPr>
      <t>0.25</t>
    </r>
    <r>
      <rPr>
        <sz val="14"/>
        <rFont val="Arial"/>
        <family val="2"/>
      </rPr>
      <t xml:space="preserve"> : Prinsip penggunaan sumber hanya disebut secara umum dalam polisi atau ucapan, dengan penyediaan bajet tahunan serta mesyuarat penyelarasan maklumat perjawatan, daftar aset, dan stor jabatan.</t>
    </r>
  </si>
  <si>
    <r>
      <rPr>
        <b/>
        <sz val="14"/>
        <rFont val="Arial"/>
        <family val="2"/>
      </rPr>
      <t>0.50</t>
    </r>
    <r>
      <rPr>
        <sz val="14"/>
        <rFont val="Arial"/>
        <family val="2"/>
      </rPr>
      <t xml:space="preserve"> : Dokumen hanya menyenaraikan kategori sumber (kewangan, staf, masa, aset) tanpa kaedah agihan, walaupun terdapat perancangan pelan pembangunan dan sumber manusia.</t>
    </r>
  </si>
  <si>
    <r>
      <rPr>
        <b/>
        <sz val="14"/>
        <rFont val="Arial"/>
        <family val="2"/>
      </rPr>
      <t>0.75</t>
    </r>
    <r>
      <rPr>
        <sz val="14"/>
        <rFont val="Arial"/>
        <family val="2"/>
      </rPr>
      <t xml:space="preserve"> : Proses agihan sumber bertulis dengan peranan dan aliran kelulusan asas, disertai laporan prestasi kewangan, laporan perjawatan, serta laporan aset dan stor.</t>
    </r>
  </si>
  <si>
    <r>
      <rPr>
        <b/>
        <sz val="14"/>
        <rFont val="Arial"/>
        <family val="2"/>
      </rPr>
      <t>1.00</t>
    </r>
    <r>
      <rPr>
        <sz val="14"/>
        <rFont val="Arial"/>
        <family val="2"/>
      </rPr>
      <t xml:space="preserve"> : Rangka kerja perancangan sumber tahunan disediakan dengan garis panduan penggunaan dan had perbelanjaan, namun tanpa analisis kecekapan, tetapi rekod dan pelaporan berada dalam keadaan teratur, selamat, dan mudah dicapai.</t>
    </r>
  </si>
  <si>
    <r>
      <rPr>
        <b/>
        <sz val="14"/>
        <rFont val="Arial"/>
        <family val="2"/>
      </rPr>
      <t>1.25</t>
    </r>
    <r>
      <rPr>
        <sz val="14"/>
        <rFont val="Arial"/>
        <family val="2"/>
      </rPr>
      <t xml:space="preserve"> : Peruntukan sumber asas dibuat mengikut bajet dan keperluan projek utama, dengan perbelanjaan peruntukan yang diluluskan secara maksimum, senarai pengisian perjawatan terkini, serta mesyuarat atau sesi komunikasi berkala.</t>
    </r>
  </si>
  <si>
    <r>
      <rPr>
        <b/>
        <sz val="14"/>
        <rFont val="Arial"/>
        <family val="2"/>
      </rPr>
      <t>1.50</t>
    </r>
    <r>
      <rPr>
        <sz val="14"/>
        <rFont val="Arial"/>
        <family val="2"/>
      </rPr>
      <t xml:space="preserve"> : Penggunaan sumber dipantau (kos, jam kerja, penggunaan aset) dan varians direkod, dengan pembelian dan agihan aset serta penyelenggaraan dilakukan secara berkala dan latihan diberikan kepada kakitangan.</t>
    </r>
  </si>
  <si>
    <r>
      <rPr>
        <b/>
        <sz val="14"/>
        <rFont val="Arial"/>
        <family val="2"/>
      </rPr>
      <t>1.75</t>
    </r>
    <r>
      <rPr>
        <sz val="14"/>
        <rFont val="Arial"/>
        <family val="2"/>
      </rPr>
      <t xml:space="preserve"> : Data penggunaan digunakan untuk menyesuaikan agihan sumber bagi mengurangkan pembaziran atau masa tidak produktif, dengan mesyuarat diadakan mengikut ketetapan pekeliling berkaitan.</t>
    </r>
  </si>
  <si>
    <r>
      <rPr>
        <b/>
        <sz val="14"/>
        <rFont val="Arial"/>
        <family val="2"/>
      </rPr>
      <t>2.00</t>
    </r>
    <r>
      <rPr>
        <sz val="14"/>
        <rFont val="Arial"/>
        <family val="2"/>
      </rPr>
      <t xml:space="preserve"> : Pengurusan sumber berasaskan data (kos/unit, produktiviti staf, OEE aset) diguna merentas organisasi untuk meningkatkan kecekapan, dengan majlis APC dan perbelanjaan wajar dalam tempoh masa berkaitan.</t>
    </r>
  </si>
  <si>
    <r>
      <rPr>
        <b/>
        <sz val="14"/>
        <rFont val="Arial"/>
        <family val="2"/>
      </rPr>
      <t>2.25</t>
    </r>
    <r>
      <rPr>
        <sz val="14"/>
        <rFont val="Arial"/>
        <family val="2"/>
      </rPr>
      <t xml:space="preserve"> : Kecekapan penggunaan sumber menyokong pencapaian deliverables projek yang berkaitan objektif strategik.</t>
    </r>
  </si>
  <si>
    <r>
      <rPr>
        <b/>
        <sz val="14"/>
        <rFont val="Arial"/>
        <family val="2"/>
      </rPr>
      <t>2.50</t>
    </r>
    <r>
      <rPr>
        <sz val="14"/>
        <rFont val="Arial"/>
        <family val="2"/>
      </rPr>
      <t xml:space="preserve"> : Penjimatan atau pengoptimuman sumber dialihkan untuk mempercepat inisiatif strategik lain.</t>
    </r>
  </si>
  <si>
    <r>
      <rPr>
        <b/>
        <sz val="14"/>
        <rFont val="Arial"/>
        <family val="2"/>
      </rPr>
      <t>2.75</t>
    </r>
    <r>
      <rPr>
        <sz val="14"/>
        <rFont val="Arial"/>
        <family val="2"/>
      </rPr>
      <t xml:space="preserve"> : Analisis menunjukkan hubungan positif antara kecekapan sumber dan pencapaian KPI strategik organisasi.</t>
    </r>
  </si>
  <si>
    <r>
      <rPr>
        <b/>
        <sz val="14"/>
        <rFont val="Arial"/>
        <family val="2"/>
      </rPr>
      <t>3.00</t>
    </r>
    <r>
      <rPr>
        <sz val="14"/>
        <rFont val="Arial"/>
        <family val="2"/>
      </rPr>
      <t xml:space="preserve"> : Pengurusan sumber optimum secara konsisten memacu pencapaian sasaran strategik multi-tahun dan meningkatkan pulangan nilai kepada pemegang kepentingan.</t>
    </r>
  </si>
  <si>
    <r>
      <rPr>
        <b/>
        <sz val="14"/>
        <rFont val="Arial"/>
        <family val="2"/>
      </rPr>
      <t>0.00</t>
    </r>
    <r>
      <rPr>
        <sz val="14"/>
        <rFont val="Arial"/>
        <family val="2"/>
      </rPr>
      <t xml:space="preserve"> : Tiada dokumentasi rasmi mengenai pemantauan dan penyesuaian strategi dalam organisasi. Tidak ada pelan pemantauan atau garis panduan yang menggambarkan bagaimana strategi dipantau </t>
    </r>
  </si>
  <si>
    <r>
      <rPr>
        <b/>
        <sz val="14"/>
        <rFont val="Arial"/>
        <family val="2"/>
      </rPr>
      <t>0.25</t>
    </r>
    <r>
      <rPr>
        <sz val="14"/>
        <rFont val="Arial"/>
        <family val="2"/>
      </rPr>
      <t xml:space="preserve"> : Keperluan untuk menyemak strategi hanya disebut secara umum tanpa adanya prosedur atau kaedah pelaksanaan yang jelas.</t>
    </r>
  </si>
  <si>
    <r>
      <rPr>
        <b/>
        <sz val="14"/>
        <rFont val="Arial"/>
        <family val="2"/>
      </rPr>
      <t>0.50</t>
    </r>
    <r>
      <rPr>
        <sz val="14"/>
        <rFont val="Arial"/>
        <family val="2"/>
      </rPr>
      <t xml:space="preserve"> : Garis panduan awal bagi semakan strategi telah wujud, tetapi masih tiada penetapan kekerapan atau peranan dan tanggungjawab yang jelas.</t>
    </r>
  </si>
  <si>
    <r>
      <rPr>
        <b/>
        <sz val="14"/>
        <rFont val="Arial"/>
        <family val="2"/>
      </rPr>
      <t>0.75</t>
    </r>
    <r>
      <rPr>
        <sz val="14"/>
        <rFont val="Arial"/>
        <family val="2"/>
      </rPr>
      <t xml:space="preserve"> : Proses semakan strategi didokumenkan secara bertulis dengan peranan, input data, dan langkah-langkah penilaian yang ditetapkan.</t>
    </r>
  </si>
  <si>
    <r>
      <rPr>
        <b/>
        <sz val="14"/>
        <rFont val="Arial"/>
        <family val="2"/>
      </rPr>
      <t>1.00</t>
    </r>
    <r>
      <rPr>
        <sz val="14"/>
        <rFont val="Arial"/>
        <family val="2"/>
      </rPr>
      <t xml:space="preserve"> : Rangka kerja tadbir urus semakan strategi yang merangkumi jadual, tanggungjawab, dan proses eskalasi telah diluluskan namun belum diamalkan secara meluas.</t>
    </r>
  </si>
  <si>
    <r>
      <rPr>
        <b/>
        <sz val="14"/>
        <rFont val="Arial"/>
        <family val="2"/>
      </rPr>
      <t>1.25</t>
    </r>
    <r>
      <rPr>
        <sz val="14"/>
        <rFont val="Arial"/>
        <family val="2"/>
      </rPr>
      <t xml:space="preserve"> : Semakan strategi hanya dijalankan secara ad hoc apabila timbul isu penting atau berlaku perubahan besar dalam organisasi.</t>
    </r>
  </si>
  <si>
    <r>
      <rPr>
        <b/>
        <sz val="14"/>
        <rFont val="Arial"/>
        <family val="2"/>
      </rPr>
      <t>1.50</t>
    </r>
    <r>
      <rPr>
        <sz val="14"/>
        <rFont val="Arial"/>
        <family val="2"/>
      </rPr>
      <t xml:space="preserve"> : Semakan strategi dijalankan sekurang-kurangnya sekali setahun dengan laporan formal yang merekodkan dapatan semakan.</t>
    </r>
  </si>
  <si>
    <r>
      <rPr>
        <b/>
        <sz val="14"/>
        <rFont val="Arial"/>
        <family val="2"/>
      </rPr>
      <t>1.75</t>
    </r>
    <r>
      <rPr>
        <sz val="14"/>
        <rFont val="Arial"/>
        <family val="2"/>
      </rPr>
      <t xml:space="preserve"> : Semakan strategi dilakukan secara berkala (suku tahun atau semester) menggunakan data prestasi serta analisis persekitaran sebagai rujukan.</t>
    </r>
  </si>
  <si>
    <r>
      <rPr>
        <b/>
        <sz val="14"/>
        <rFont val="Arial"/>
        <family val="2"/>
      </rPr>
      <t>2.00</t>
    </r>
    <r>
      <rPr>
        <sz val="14"/>
        <rFont val="Arial"/>
        <family val="2"/>
      </rPr>
      <t xml:space="preserve"> : Proses semakan berterusan atau rolling review dilaksanakan berdasarkan data real-time dan penanda aras luar untuk memastikan strategi kekal relevan.</t>
    </r>
  </si>
  <si>
    <r>
      <rPr>
        <b/>
        <sz val="14"/>
        <rFont val="Arial"/>
        <family val="2"/>
      </rPr>
      <t>2.25</t>
    </r>
    <r>
      <rPr>
        <sz val="14"/>
        <rFont val="Arial"/>
        <family val="2"/>
      </rPr>
      <t xml:space="preserve"> : Penyesuaian yang dibuat selepas semakan strategi mula menunjukkan kesan dengan memperbaiki hasil dan pencapaian projek-projek tertentu.</t>
    </r>
  </si>
  <si>
    <r>
      <rPr>
        <b/>
        <sz val="14"/>
        <rFont val="Arial"/>
        <family val="2"/>
      </rPr>
      <t>2.50</t>
    </r>
    <r>
      <rPr>
        <sz val="14"/>
        <rFont val="Arial"/>
        <family val="2"/>
      </rPr>
      <t xml:space="preserve"> : Selepas pelarasan strategi dilaksanakan, beberapa bidang operasi jelas menambah baik prestasi apabila diukur melalui petunjuk prestasi utama yang berkaitan.</t>
    </r>
  </si>
  <si>
    <r>
      <rPr>
        <b/>
        <sz val="14"/>
        <rFont val="Arial"/>
        <family val="2"/>
      </rPr>
      <t>2.75</t>
    </r>
    <r>
      <rPr>
        <sz val="14"/>
        <rFont val="Arial"/>
        <family val="2"/>
      </rPr>
      <t xml:space="preserve"> : Semakan dan penyesuaian strategi yang lebih pantas membantu organisasi mempercepat tindak balas terhadap perubahan pasaran atau kemunculan teknologi baharu.</t>
    </r>
  </si>
  <si>
    <r>
      <rPr>
        <b/>
        <sz val="14"/>
        <rFont val="Arial"/>
        <family val="2"/>
      </rPr>
      <t>3.00</t>
    </r>
    <r>
      <rPr>
        <sz val="14"/>
        <rFont val="Arial"/>
        <family val="2"/>
      </rPr>
      <t xml:space="preserve"> : Keupayaan menyesuaikan strategi secara konsisten dari masa ke masa meningkatkan daya saing organisasi, mengukuhkan ketahanan jangka panjang, dan memastikan penjajaran berterusan dengan objektif utama.</t>
    </r>
  </si>
  <si>
    <r>
      <rPr>
        <b/>
        <sz val="14"/>
        <rFont val="Arial"/>
        <family val="2"/>
      </rPr>
      <t>0.00</t>
    </r>
    <r>
      <rPr>
        <sz val="14"/>
        <rFont val="Arial"/>
        <family val="2"/>
      </rPr>
      <t xml:space="preserve"> : Tiada polisi, prosedur, atau rekod formal yang menerangkan bagaimana organisasi berinteraksi dengan pelanggan atau mengurus maklum balas mereka.</t>
    </r>
  </si>
  <si>
    <r>
      <rPr>
        <b/>
        <sz val="14"/>
        <rFont val="Arial"/>
        <family val="2"/>
      </rPr>
      <t>0.25</t>
    </r>
    <r>
      <rPr>
        <sz val="14"/>
        <rFont val="Arial"/>
        <family val="2"/>
      </rPr>
      <t xml:space="preserve"> : Keperluan untuk berinteraksi dengan pelanggan hanya disebut secara umum tanpa saluran komunikasi rasmi atau proses tindak balas yang ditetapkan.</t>
    </r>
  </si>
  <si>
    <r>
      <rPr>
        <b/>
        <sz val="14"/>
        <rFont val="Arial"/>
        <family val="2"/>
      </rPr>
      <t>0.50</t>
    </r>
    <r>
      <rPr>
        <sz val="14"/>
        <rFont val="Arial"/>
        <family val="2"/>
      </rPr>
      <t xml:space="preserve"> : Saluran asas pelanggan seperti telefon dan e-mel disenaraikan dalam dokumen, tetapi tiada SOP respons atau masa maklum balas yang ditentukan.</t>
    </r>
  </si>
  <si>
    <t>Pengukuran
Measurement</t>
  </si>
  <si>
    <r>
      <rPr>
        <b/>
        <sz val="14"/>
        <rFont val="Arial"/>
        <family val="2"/>
      </rPr>
      <t>0.75</t>
    </r>
    <r>
      <rPr>
        <sz val="14"/>
        <rFont val="Arial"/>
        <family val="2"/>
      </rPr>
      <t xml:space="preserve"> : Prosedur asas bagi menerima dan menjawab pertanyaan pelanggan didokumenkan dengan peranan umum serta jangka masa tindak balas kasar.</t>
    </r>
  </si>
  <si>
    <r>
      <rPr>
        <b/>
        <sz val="14"/>
        <rFont val="Arial"/>
        <family val="2"/>
      </rPr>
      <t>1.00</t>
    </r>
    <r>
      <rPr>
        <sz val="14"/>
        <rFont val="Arial"/>
        <family val="2"/>
      </rPr>
      <t xml:space="preserve"> : Rangka kerja komunikasi pelanggan formal—meliputi saluran, kategori isu, dan proses eskalasi—telah dibangunkan secara bertulis namun belum dilaksanakan secara meluas merentas organisasi.</t>
    </r>
  </si>
  <si>
    <r>
      <rPr>
        <b/>
        <sz val="14"/>
        <rFont val="Arial"/>
        <family val="2"/>
      </rPr>
      <t>1.25</t>
    </r>
    <r>
      <rPr>
        <sz val="14"/>
        <rFont val="Arial"/>
        <family val="2"/>
      </rPr>
      <t xml:space="preserve"> : Saluran pelanggan aktif digunakan dan pertanyaan lazim dijawab secara konsisten walaupun standard tindak balas belum diseragamkan sepenuhnya.</t>
    </r>
  </si>
  <si>
    <r>
      <rPr>
        <b/>
        <sz val="14"/>
        <rFont val="Arial"/>
        <family val="2"/>
      </rPr>
      <t>1.50</t>
    </r>
    <r>
      <rPr>
        <sz val="14"/>
        <rFont val="Arial"/>
        <family val="2"/>
      </rPr>
      <t xml:space="preserve"> : SLA respons dan tatacara pengurusan aduan dilaksanakan dengan pemantauan asas, dan staf berkaitan menerima latihan sokongan.</t>
    </r>
  </si>
  <si>
    <r>
      <rPr>
        <b/>
        <sz val="14"/>
        <rFont val="Arial"/>
        <family val="2"/>
      </rPr>
      <t>1.75</t>
    </r>
    <r>
      <rPr>
        <sz val="14"/>
        <rFont val="Arial"/>
        <family val="2"/>
      </rPr>
      <t xml:space="preserve"> : Sistem berpusat (CRM/helpdesk) digunakan untuk menjejak isu pelanggan dari diterima hingga diselesaikan merentasi beberapa saluran komunikasi.</t>
    </r>
  </si>
  <si>
    <r>
      <rPr>
        <b/>
        <sz val="14"/>
        <rFont val="Arial"/>
        <family val="2"/>
      </rPr>
      <t>2.00</t>
    </r>
    <r>
      <rPr>
        <sz val="14"/>
        <rFont val="Arial"/>
        <family val="2"/>
      </rPr>
      <t xml:space="preserve"> : Mekanisme omnichannel terintegrasi—telefon, e-mel, media sosial, portal—mengurus isu dengan eskalasi automatik dan mengumpul maklum balas pelanggan selepas tindakan.</t>
    </r>
  </si>
  <si>
    <r>
      <rPr>
        <b/>
        <sz val="14"/>
        <rFont val="Arial"/>
        <family val="2"/>
      </rPr>
      <t>2.25</t>
    </r>
    <r>
      <rPr>
        <sz val="14"/>
        <rFont val="Arial"/>
        <family val="2"/>
      </rPr>
      <t xml:space="preserve"> : Data maklum balas pelanggan dianalisis dan digunakan untuk menambah baik perkhidmatan di unit atau fungsi tertentu.</t>
    </r>
  </si>
  <si>
    <r>
      <rPr>
        <b/>
        <sz val="14"/>
        <rFont val="Arial"/>
        <family val="2"/>
      </rPr>
      <t>2.50</t>
    </r>
    <r>
      <rPr>
        <sz val="14"/>
        <rFont val="Arial"/>
        <family val="2"/>
      </rPr>
      <t xml:space="preserve"> : Analisis maklum balas pelanggan merentasi beberapa jabatan memacu penambahbaikan proses atau produk, sambil menunjukkan peningkatan skor kepuasan.</t>
    </r>
  </si>
  <si>
    <r>
      <rPr>
        <b/>
        <sz val="14"/>
        <rFont val="Arial"/>
        <family val="2"/>
      </rPr>
      <t>2.75</t>
    </r>
    <r>
      <rPr>
        <sz val="14"/>
        <rFont val="Arial"/>
        <family val="2"/>
      </rPr>
      <t xml:space="preserve"> : Data pelanggan yang dikumpul secara berkala dimasukkan ke dalam perancangan perkhidmatan organisasi dan menunjukkan tren peningkatan kepuasan yang lebih meluas.</t>
    </r>
  </si>
  <si>
    <r>
      <rPr>
        <b/>
        <sz val="14"/>
        <rFont val="Arial"/>
        <family val="2"/>
      </rPr>
      <t>3.00</t>
    </r>
    <r>
      <rPr>
        <sz val="14"/>
        <rFont val="Arial"/>
        <family val="2"/>
      </rPr>
      <t xml:space="preserve"> : Penambahbaikan berterusan berpandu maklum balas pelanggan membawa kepada tahap kepuasan tinggi, retensi pelanggan yang kukuh, dan pengiktirafan dalaman serta luaran.</t>
    </r>
  </si>
  <si>
    <r>
      <rPr>
        <b/>
        <sz val="14"/>
        <rFont val="Arial"/>
        <family val="2"/>
      </rPr>
      <t>0.00</t>
    </r>
    <r>
      <rPr>
        <sz val="14"/>
        <rFont val="Arial"/>
        <family val="2"/>
      </rPr>
      <t xml:space="preserve"> : Tiada dokumentasi rasmi yang menunjukkan bahawa organisasi mengukur kepuasan pelanggan, dan tidak ada proses atau prosedur yang menerangkan kaedah pengumpulan serta penilaian kepuasan pelanggan.</t>
    </r>
  </si>
  <si>
    <r>
      <rPr>
        <b/>
        <sz val="14"/>
        <rFont val="Arial"/>
        <family val="2"/>
      </rPr>
      <t>0.25</t>
    </r>
    <r>
      <rPr>
        <sz val="14"/>
        <rFont val="Arial"/>
        <family val="2"/>
      </rPr>
      <t xml:space="preserve"> : Idea atau rancangan awal untuk mengukur kepuasan pelanggan hanya disebut secara umum tanpa pelan tindakan yang jelas.</t>
    </r>
  </si>
  <si>
    <r>
      <rPr>
        <b/>
        <sz val="14"/>
        <rFont val="Arial"/>
        <family val="2"/>
      </rPr>
      <t>0.50</t>
    </r>
    <r>
      <rPr>
        <sz val="14"/>
        <rFont val="Arial"/>
        <family val="2"/>
      </rPr>
      <t xml:space="preserve"> : Borang atau template tinjauan pelanggan telah disediakan tetapi penggunaannya belum meluas atau konsisten di seluruh organisasi.</t>
    </r>
  </si>
  <si>
    <r>
      <rPr>
        <b/>
        <sz val="14"/>
        <rFont val="Arial"/>
        <family val="2"/>
      </rPr>
      <t>0.75</t>
    </r>
    <r>
      <rPr>
        <sz val="14"/>
        <rFont val="Arial"/>
        <family val="2"/>
      </rPr>
      <t xml:space="preserve"> : Pelan pengukuran kepuasan pelanggan yang merangkumi kaedah seperti CSAT atau NPS serta kekerapan tinjauan telah disediakan.</t>
    </r>
  </si>
  <si>
    <r>
      <rPr>
        <b/>
        <sz val="14"/>
        <rFont val="Arial"/>
        <family val="2"/>
      </rPr>
      <t>1.00</t>
    </r>
    <r>
      <rPr>
        <sz val="14"/>
        <rFont val="Arial"/>
        <family val="2"/>
      </rPr>
      <t xml:space="preserve"> : Sistem atau platform khusus (contoh: Google Form, SurveyMonkey) telah dipilih dan diuji untuk melaksanakan kajian kepuasan pelanggan.</t>
    </r>
  </si>
  <si>
    <r>
      <rPr>
        <b/>
        <sz val="14"/>
        <rFont val="Arial"/>
        <family val="2"/>
      </rPr>
      <t>1.25</t>
    </r>
    <r>
      <rPr>
        <sz val="14"/>
        <rFont val="Arial"/>
        <family val="2"/>
      </rPr>
      <t xml:space="preserve"> : Pengukuran kepuasan pelanggan dijalankan secara sekali-sekala, contohnya selepas projek besar atau inisiatif utama.</t>
    </r>
  </si>
  <si>
    <r>
      <rPr>
        <b/>
        <sz val="14"/>
        <rFont val="Arial"/>
        <family val="2"/>
      </rPr>
      <t>1.50</t>
    </r>
    <r>
      <rPr>
        <sz val="14"/>
        <rFont val="Arial"/>
        <family val="2"/>
      </rPr>
      <t xml:space="preserve"> : Tinjauan kepuasan pelanggan dilaksanakan secara tahunan dan disertai dengan analisis ringkas mengenai hasil tinjauan.</t>
    </r>
  </si>
  <si>
    <r>
      <rPr>
        <b/>
        <sz val="14"/>
        <rFont val="Arial"/>
        <family val="2"/>
      </rPr>
      <t>1.75</t>
    </r>
    <r>
      <rPr>
        <sz val="14"/>
        <rFont val="Arial"/>
        <family val="2"/>
      </rPr>
      <t xml:space="preserve"> : Kajian kepuasan pelanggan dijalankan sekurang-kurangnya setiap suku tahun atau pertengahan tahun dengan analisis trend data yang lebih terperinci.</t>
    </r>
  </si>
  <si>
    <r>
      <rPr>
        <b/>
        <sz val="14"/>
        <rFont val="Arial"/>
        <family val="2"/>
      </rPr>
      <t>2.00</t>
    </r>
    <r>
      <rPr>
        <sz val="14"/>
        <rFont val="Arial"/>
        <family val="2"/>
      </rPr>
      <t xml:space="preserve"> : Sistem maklum balas pelanggan berterusan (real-time) telah diintegrasikan dengan analisis prestasi organisasi.</t>
    </r>
  </si>
  <si>
    <r>
      <rPr>
        <b/>
        <sz val="14"/>
        <rFont val="Arial"/>
        <family val="2"/>
      </rPr>
      <t>2.25</t>
    </r>
    <r>
      <rPr>
        <sz val="14"/>
        <rFont val="Arial"/>
        <family val="2"/>
      </rPr>
      <t xml:space="preserve"> : Data kepuasan pelanggan menunjukkan hasil positif pada beberapa aspek utama seperti kualiti perkhidmatan atau respon pelanggan.</t>
    </r>
  </si>
  <si>
    <r>
      <rPr>
        <b/>
        <sz val="14"/>
        <rFont val="Arial"/>
        <family val="2"/>
      </rPr>
      <t>2.50</t>
    </r>
    <r>
      <rPr>
        <sz val="14"/>
        <rFont val="Arial"/>
        <family val="2"/>
      </rPr>
      <t xml:space="preserve"> : Hasil kajian kepuasan pelanggan digunakan sebagai asas penambahbaikan terhadap produk dan perkhidmatan organisasi.</t>
    </r>
  </si>
  <si>
    <r>
      <rPr>
        <b/>
        <sz val="14"/>
        <rFont val="Arial"/>
        <family val="2"/>
      </rPr>
      <t>2.75</t>
    </r>
    <r>
      <rPr>
        <sz val="14"/>
        <rFont val="Arial"/>
        <family val="2"/>
      </rPr>
      <t xml:space="preserve"> : Kepuasan pelanggan menunjukkan peningkatan secara berterusan dari masa ke masa berdasarkan analisis trend tinjauan.</t>
    </r>
  </si>
  <si>
    <r>
      <rPr>
        <b/>
        <sz val="14"/>
        <rFont val="Arial"/>
        <family val="2"/>
      </rPr>
      <t>3.00</t>
    </r>
    <r>
      <rPr>
        <sz val="14"/>
        <rFont val="Arial"/>
        <family val="2"/>
      </rPr>
      <t xml:space="preserve"> : Kepuasan pelanggan kekal tinggi (contohnya &gt;85%) dan menyumbang kepada peningkatan kadar retensi pelanggan atau pengiktirafan dari pihak luar.</t>
    </r>
  </si>
  <si>
    <r>
      <rPr>
        <b/>
        <sz val="14"/>
        <rFont val="Arial"/>
        <family val="2"/>
      </rPr>
      <t xml:space="preserve">0.00 </t>
    </r>
    <r>
      <rPr>
        <sz val="14"/>
        <rFont val="Arial"/>
        <family val="2"/>
      </rPr>
      <t xml:space="preserve"> : Tiada dokumentasi rasmi atau prosedur yang jelas yang menunjukkan bagaimana maklum balas pelanggan dikumpulkan, dianalisis, dan digunakan untuk penambahbaikan proses atau perkhidmatan organisasi.</t>
    </r>
  </si>
  <si>
    <r>
      <rPr>
        <b/>
        <sz val="14"/>
        <rFont val="Arial"/>
        <family val="2"/>
      </rPr>
      <t>0.25</t>
    </r>
    <r>
      <rPr>
        <sz val="14"/>
        <rFont val="Arial"/>
        <family val="2"/>
      </rPr>
      <t xml:space="preserve"> : Keperluan untuk mengumpul maklum balas pelanggan hanya dinyatakan secara umum tanpa adanya prosedur, panduan kerja, atau sistem pengurusan maklum balas yang formal.</t>
    </r>
  </si>
  <si>
    <r>
      <rPr>
        <b/>
        <sz val="14"/>
        <rFont val="Arial"/>
        <family val="2"/>
      </rPr>
      <t>0.50</t>
    </r>
    <r>
      <rPr>
        <sz val="14"/>
        <rFont val="Arial"/>
        <family val="2"/>
      </rPr>
      <t xml:space="preserve"> : Saluran maklum balas seperti borang, e‑mel, atau peti cadangan telah dikenal pasti, tetapi tiada tatacara tindakan yang terperinci untuk memastikan maklum balas diterima, direkod, dan ditindaklanjuti.</t>
    </r>
  </si>
  <si>
    <r>
      <rPr>
        <b/>
        <sz val="14"/>
        <rFont val="Arial"/>
        <family val="2"/>
      </rPr>
      <t>0.75</t>
    </r>
    <r>
      <rPr>
        <sz val="14"/>
        <rFont val="Arial"/>
        <family val="2"/>
      </rPr>
      <t xml:space="preserve"> : Prosedur asas untuk menerima dan merekod maklum balas pelanggan telah didokumenkan, dengan penetapan peranan asas kepada individu atau unit tertentu yang bertanggungjawab menguruskan maklum balas tersebut.</t>
    </r>
  </si>
  <si>
    <r>
      <rPr>
        <b/>
        <sz val="14"/>
        <rFont val="Arial"/>
        <family val="2"/>
      </rPr>
      <t>1.00</t>
    </r>
    <r>
      <rPr>
        <sz val="14"/>
        <rFont val="Arial"/>
        <family val="2"/>
      </rPr>
      <t xml:space="preserve"> : Rangka kerja rasmi yang merangkumi kategori maklum balas, aliran eskalasi, dan tempoh masa respon telah dibangunkan dan diluluskan, tetapi pelaksanaannya masih terhad dan belum diamalkan sepenuhnya di semua bahagian organisasi.</t>
    </r>
  </si>
  <si>
    <r>
      <rPr>
        <b/>
        <sz val="14"/>
        <rFont val="Arial"/>
        <family val="2"/>
      </rPr>
      <t>1.25</t>
    </r>
    <r>
      <rPr>
        <sz val="14"/>
        <rFont val="Arial"/>
        <family val="2"/>
      </rPr>
      <t xml:space="preserve"> : Maklum balas pelanggan dikumpul secara ad hoc dan hanya digunakan sesekali sebagai asas kepada tindakan penambahbaikan kecil, tanpa analisis yang menyeluruh.</t>
    </r>
  </si>
  <si>
    <r>
      <rPr>
        <b/>
        <sz val="14"/>
        <rFont val="Arial"/>
        <family val="2"/>
      </rPr>
      <t>1.50</t>
    </r>
    <r>
      <rPr>
        <sz val="14"/>
        <rFont val="Arial"/>
        <family val="2"/>
      </rPr>
      <t xml:space="preserve"> : Maklum balas pelanggan dikumpulkan mengikut jadual tertentu seperti suku tahunan atau tahunan, dengan analisis asas dilakukan untuk mengenal pasti corak umum atau isu utama.</t>
    </r>
  </si>
  <si>
    <r>
      <rPr>
        <b/>
        <sz val="14"/>
        <rFont val="Arial"/>
        <family val="2"/>
      </rPr>
      <t>1.75</t>
    </r>
    <r>
      <rPr>
        <sz val="14"/>
        <rFont val="Arial"/>
        <family val="2"/>
      </rPr>
      <t xml:space="preserve"> : Maklum balas daripada pelbagai sumber seperti pelanggan dan pekerja dikumpulkan, dianalisis secara mendalam, serta diprioritikan sebelum dimasukkan ke dalam pelan tindakan penambahbaikan organisasi.</t>
    </r>
  </si>
  <si>
    <r>
      <rPr>
        <b/>
        <sz val="14"/>
        <rFont val="Arial"/>
        <family val="2"/>
      </rPr>
      <t>2.00</t>
    </r>
    <r>
      <rPr>
        <sz val="14"/>
        <rFont val="Arial"/>
        <family val="2"/>
      </rPr>
      <t xml:space="preserve"> : Kitaran pengurusan maklum balas yang berstruktur telah dilaksanakan, merangkumi langkah pengumpulan maklum balas, analisis akar punca, pelaksanaan tindakan pembetulan, dan semakan keberkesanan yang direkodkan secara konsisten.</t>
    </r>
  </si>
  <si>
    <r>
      <rPr>
        <b/>
        <sz val="14"/>
        <rFont val="Arial"/>
        <family val="2"/>
      </rPr>
      <t>2.25</t>
    </r>
    <r>
      <rPr>
        <sz val="14"/>
        <rFont val="Arial"/>
        <family val="2"/>
      </rPr>
      <t xml:space="preserve"> : Maklum balas pelanggan dikumpulkan secara ad hoc tanpa perancangan tetap, dan hanya sesekali dijadikan asas untuk tindakan penambahbaikan kecil yang tidak memberi impak menyeluruh.</t>
    </r>
  </si>
  <si>
    <r>
      <rPr>
        <b/>
        <sz val="14"/>
        <rFont val="Arial"/>
        <family val="2"/>
      </rPr>
      <t>2.50</t>
    </r>
    <r>
      <rPr>
        <sz val="14"/>
        <rFont val="Arial"/>
        <family val="2"/>
      </rPr>
      <t xml:space="preserve"> : Maklum balas pelanggan dikumpulkan mengikut jadual tertentu seperti suku tahunan atau tahunan, namun analisis yang dijalankan masih pada tahap asas dan tidak mendalam.</t>
    </r>
  </si>
  <si>
    <r>
      <rPr>
        <b/>
        <sz val="14"/>
        <rFont val="Arial"/>
        <family val="2"/>
      </rPr>
      <t>2.75</t>
    </r>
    <r>
      <rPr>
        <sz val="14"/>
        <rFont val="Arial"/>
        <family val="2"/>
      </rPr>
      <t xml:space="preserve"> : Maklum balas daripada pelbagai sumber seperti pelanggan, pekerja, atau pihak berkepentingan lain dikaji dengan lebih sistematik serta diprioritikan untuk dimasukkan ke dalam pelan tindakan strategik organisasi.</t>
    </r>
  </si>
  <si>
    <r>
      <rPr>
        <b/>
        <sz val="14"/>
        <rFont val="Arial"/>
        <family val="2"/>
      </rPr>
      <t>3.00</t>
    </r>
    <r>
      <rPr>
        <sz val="14"/>
        <rFont val="Arial"/>
        <family val="2"/>
      </rPr>
      <t xml:space="preserve"> : Kitaran pengurusan maklum balas dilaksanakan secara berstruktur yang melibatkan proses pengumpulan data, analisis akar punca masalah, pelaksanaan tindakan pembetulan, serta semakan keberkesanan yang direkod dan dipantau secara konsisten.</t>
    </r>
  </si>
  <si>
    <r>
      <rPr>
        <b/>
        <sz val="14"/>
        <rFont val="Arial"/>
        <family val="2"/>
      </rPr>
      <t>0.00</t>
    </r>
    <r>
      <rPr>
        <sz val="14"/>
        <rFont val="Arial"/>
        <family val="2"/>
      </rPr>
      <t xml:space="preserve"> : Tiada dokumentasi rasmi atau rekod yang menjelaskan piawaian, prosedur, atau standard kualiti perkhidmatan yang digunakan dalam organisasi.</t>
    </r>
  </si>
  <si>
    <r>
      <rPr>
        <b/>
        <sz val="14"/>
        <rFont val="Arial"/>
        <family val="2"/>
      </rPr>
      <t>0.25</t>
    </r>
    <r>
      <rPr>
        <sz val="14"/>
        <rFont val="Arial"/>
        <family val="2"/>
      </rPr>
      <t xml:space="preserve"> : Polisi atau kenyataan berhubung kualiti hanya disebut secara umum tanpa disertai indikator, ukuran, atau parameter yang jelas.</t>
    </r>
  </si>
  <si>
    <r>
      <rPr>
        <b/>
        <sz val="14"/>
        <rFont val="Arial"/>
        <family val="2"/>
      </rPr>
      <t>0.50</t>
    </r>
    <r>
      <rPr>
        <sz val="14"/>
        <rFont val="Arial"/>
        <family val="2"/>
      </rPr>
      <t xml:space="preserve"> : Piawaian asas perkhidmatan atau Key Performance Indicator (KPI) berkaitan kualiti telah disediakan, tetapi masih bersifat asas dan terhad.</t>
    </r>
  </si>
  <si>
    <r>
      <rPr>
        <b/>
        <sz val="14"/>
        <rFont val="Arial"/>
        <family val="2"/>
      </rPr>
      <t>0.75</t>
    </r>
    <r>
      <rPr>
        <sz val="14"/>
        <rFont val="Arial"/>
        <family val="2"/>
      </rPr>
      <t xml:space="preserve"> : Prosedur untuk mengukur tahap kualiti, termasuk kaedah, kekerapan pemantauan, serta peranan pihak bertanggungjawab, telah didokumentasikan dengan jelas.</t>
    </r>
  </si>
  <si>
    <r>
      <rPr>
        <b/>
        <sz val="14"/>
        <rFont val="Arial"/>
        <family val="2"/>
      </rPr>
      <t>1.00</t>
    </r>
    <r>
      <rPr>
        <sz val="14"/>
        <rFont val="Arial"/>
        <family val="2"/>
      </rPr>
      <t xml:space="preserve"> : Rangka kerja kualiti yang lengkap dengan penanda aras, kriteria penerimaan, serta sasaran prestasi telah dibangunkan, namun pelaksanaannya belum diuji secara konsisten.</t>
    </r>
  </si>
  <si>
    <r>
      <rPr>
        <b/>
        <sz val="14"/>
        <rFont val="Arial"/>
        <family val="2"/>
      </rPr>
      <t>1.25</t>
    </r>
    <r>
      <rPr>
        <sz val="14"/>
        <rFont val="Arial"/>
        <family val="2"/>
      </rPr>
      <t xml:space="preserve"> : Beberapa prosedur kualiti mula dipatuhi oleh organisasi, tetapi pemantauan terhadap keberkesanannya masih tidak dilakukan secara konsisten.</t>
    </r>
  </si>
  <si>
    <r>
      <rPr>
        <b/>
        <sz val="14"/>
        <rFont val="Arial"/>
        <family val="2"/>
      </rPr>
      <t>1.50</t>
    </r>
    <r>
      <rPr>
        <sz val="14"/>
        <rFont val="Arial"/>
        <family val="2"/>
      </rPr>
      <t xml:space="preserve"> : Pematuhan terhadap piawaian kualiti dipantau secara berkala melalui mekanisme seperti audit bulanan atau laporan dalaman.</t>
    </r>
  </si>
  <si>
    <r>
      <rPr>
        <b/>
        <sz val="14"/>
        <rFont val="Arial"/>
        <family val="2"/>
      </rPr>
      <t>1.75</t>
    </r>
    <r>
      <rPr>
        <sz val="14"/>
        <rFont val="Arial"/>
        <family val="2"/>
      </rPr>
      <t xml:space="preserve"> : Pematuhan piawaian kualiti telah konsisten di semua unit perkhidmatan, memastikan keseragaman dalam pelaksanaan kualiti.</t>
    </r>
  </si>
  <si>
    <r>
      <rPr>
        <b/>
        <sz val="14"/>
        <rFont val="Arial"/>
        <family val="2"/>
      </rPr>
      <t>2.00</t>
    </r>
    <r>
      <rPr>
        <sz val="14"/>
        <rFont val="Arial"/>
        <family val="2"/>
      </rPr>
      <t xml:space="preserve"> : Sistem pemantauan kualiti bersepadu, seperti dashboard digital atau KPI secara langsung (live), digunakan untuk memantau semua proses perkhidmatan.</t>
    </r>
  </si>
  <si>
    <r>
      <rPr>
        <b/>
        <sz val="14"/>
        <rFont val="Arial"/>
        <family val="2"/>
      </rPr>
      <t>2.25</t>
    </r>
    <r>
      <rPr>
        <sz val="14"/>
        <rFont val="Arial"/>
        <family val="2"/>
      </rPr>
      <t xml:space="preserve"> : Hasil pengukuran kualiti menunjukkan pencapaian piawaian minimum yang telah ditetapkan organisasi atau pihak berkepentingan.</t>
    </r>
  </si>
  <si>
    <r>
      <rPr>
        <b/>
        <sz val="14"/>
        <rFont val="Arial"/>
        <family val="2"/>
      </rPr>
      <t>2.50</t>
    </r>
    <r>
      <rPr>
        <sz val="14"/>
        <rFont val="Arial"/>
        <family val="2"/>
      </rPr>
      <t xml:space="preserve"> : Tahap kualiti perkhidmatan dalam beberapa aspek utama telah melebihi piawaian yang ditetapkan, menunjukkan peningkatan yang ketara.</t>
    </r>
  </si>
  <si>
    <r>
      <rPr>
        <b/>
        <sz val="14"/>
        <rFont val="Arial"/>
        <family val="2"/>
      </rPr>
      <t>2.75</t>
    </r>
    <r>
      <rPr>
        <sz val="14"/>
        <rFont val="Arial"/>
        <family val="2"/>
      </rPr>
      <t xml:space="preserve"> : Usaha penambahbaikan kualiti dijalankan secara berterusan sehingga tahap kualiti melebihi standard industri atau jangkaan pelanggan.</t>
    </r>
  </si>
  <si>
    <r>
      <rPr>
        <b/>
        <sz val="14"/>
        <rFont val="Arial"/>
        <family val="2"/>
      </rPr>
      <t>3.00</t>
    </r>
    <r>
      <rPr>
        <sz val="14"/>
        <rFont val="Arial"/>
        <family val="2"/>
      </rPr>
      <t xml:space="preserve"> : Pencapaian kualiti yang cemerlang diiktiraf secara dalaman dan luaran, serta menjadi rujukan atau penanda aras bagi organisasi lain.</t>
    </r>
  </si>
  <si>
    <r>
      <rPr>
        <b/>
        <sz val="14"/>
        <rFont val="Arial"/>
        <family val="2"/>
      </rPr>
      <t>0.00</t>
    </r>
    <r>
      <rPr>
        <sz val="14"/>
        <rFont val="Arial"/>
        <family val="2"/>
      </rPr>
      <t xml:space="preserve"> : Tiada dokumentasi rasmi atau rekod yang menyatakan dengan jelas prosedur, garis panduan, atau standard bagi mengukur tahap kecekapan perkhidmatan dalam organisasi.</t>
    </r>
  </si>
  <si>
    <r>
      <rPr>
        <b/>
        <sz val="14"/>
        <rFont val="Arial"/>
        <family val="2"/>
      </rPr>
      <t>0.25</t>
    </r>
    <r>
      <rPr>
        <sz val="14"/>
        <rFont val="Arial"/>
        <family val="2"/>
      </rPr>
      <t xml:space="preserve"> : Kecekapan perkhidmatan hanya disebut secara umum dalam kenyataan atau polisi organisasi tanpa disertai ukuran atau indikator prestasi yang jelas.</t>
    </r>
  </si>
  <si>
    <r>
      <rPr>
        <b/>
        <sz val="14"/>
        <rFont val="Arial"/>
        <family val="2"/>
      </rPr>
      <t>0.50</t>
    </r>
    <r>
      <rPr>
        <sz val="14"/>
        <rFont val="Arial"/>
        <family val="2"/>
      </rPr>
      <t xml:space="preserve"> : Petunjuk asas berkaitan masa atau kos perkhidmatan, seperti masa respon pelanggan atau kos operasi, telah dikenal pasti dalam dokumen dalaman organisasi.</t>
    </r>
  </si>
  <si>
    <r>
      <rPr>
        <b/>
        <sz val="14"/>
        <rFont val="Arial"/>
        <family val="2"/>
      </rPr>
      <t>0.75</t>
    </r>
    <r>
      <rPr>
        <sz val="14"/>
        <rFont val="Arial"/>
        <family val="2"/>
      </rPr>
      <t xml:space="preserve"> : Proses untuk mengukur masa dan kos perkhidmatan telah didokumentasikan dengan jelas, termasuk penetapan peranan dan tanggungjawab pihak yang terlibat.</t>
    </r>
  </si>
  <si>
    <r>
      <rPr>
        <b/>
        <sz val="14"/>
        <rFont val="Arial"/>
        <family val="2"/>
      </rPr>
      <t>1.00</t>
    </r>
    <r>
      <rPr>
        <sz val="14"/>
        <rFont val="Arial"/>
        <family val="2"/>
      </rPr>
      <t xml:space="preserve"> : Sistem laporan kecekapan yang merangkumi data masa, kos, dan beban kerja telah disediakan, namun pemantauan dan penggunaannya masih belum dilakukan secara konsisten.</t>
    </r>
  </si>
  <si>
    <r>
      <rPr>
        <b/>
        <sz val="14"/>
        <rFont val="Arial"/>
        <family val="2"/>
      </rPr>
      <t>1.25</t>
    </r>
    <r>
      <rPr>
        <sz val="14"/>
        <rFont val="Arial"/>
        <family val="2"/>
      </rPr>
      <t xml:space="preserve"> : Beberapa perkhidmatan berjaya dihantar dalam tempoh masa sasaran yang ditetapkan, tetapi pelaksanaannya masih tidak konsisten di seluruh organisasi.</t>
    </r>
  </si>
  <si>
    <r>
      <rPr>
        <b/>
        <sz val="14"/>
        <rFont val="Arial"/>
        <family val="2"/>
      </rPr>
      <t>1.50</t>
    </r>
    <r>
      <rPr>
        <sz val="14"/>
        <rFont val="Arial"/>
        <family val="2"/>
      </rPr>
      <t xml:space="preserve"> : Masa respon dan kos perkhidmatan dipantau secara berkala, contohnya melalui laporan bulanan atau suku tahunan, untuk menilai prestasi semasa.</t>
    </r>
  </si>
  <si>
    <r>
      <rPr>
        <b/>
        <sz val="14"/>
        <rFont val="Arial"/>
        <family val="2"/>
      </rPr>
      <t>1.75</t>
    </r>
    <r>
      <rPr>
        <sz val="14"/>
        <rFont val="Arial"/>
        <family val="2"/>
      </rPr>
      <t xml:space="preserve"> : Proses kerja telah dioptimumkan dengan pendekatan penambahbaikan berterusan untuk mengurangkan masa pelaksanaan dan kos perkhidmatan.</t>
    </r>
  </si>
  <si>
    <r>
      <rPr>
        <b/>
        <sz val="14"/>
        <rFont val="Arial"/>
        <family val="2"/>
      </rPr>
      <t>2.00</t>
    </r>
    <r>
      <rPr>
        <sz val="14"/>
        <rFont val="Arial"/>
        <family val="2"/>
      </rPr>
      <t xml:space="preserve"> : Tahap kecekapan perkhidmatan dikawal dan dipertingkatkan melalui penggunaan automasi, digitalisasi, atau sistem teknologi pintar.</t>
    </r>
  </si>
  <si>
    <r>
      <rPr>
        <b/>
        <sz val="14"/>
        <rFont val="Arial"/>
        <family val="2"/>
      </rPr>
      <t>2.25</t>
    </r>
    <r>
      <rPr>
        <sz val="14"/>
        <rFont val="Arial"/>
        <family val="2"/>
      </rPr>
      <t xml:space="preserve"> : Data prestasi menunjukkan pengurangan masa pelaksanaan dan kos operasi pada unit atau jabatan tertentu dalam organisasi.</t>
    </r>
  </si>
  <si>
    <r>
      <rPr>
        <b/>
        <sz val="14"/>
        <rFont val="Arial"/>
        <family val="2"/>
      </rPr>
      <t>2.50</t>
    </r>
    <r>
      <rPr>
        <sz val="14"/>
        <rFont val="Arial"/>
        <family val="2"/>
      </rPr>
      <t xml:space="preserve"> : Pengurangan masa dan kos perkhidmatan telah menyumbang kepada peningkatan produktiviti secara signifikan merentas beberapa jabatan utama.</t>
    </r>
  </si>
  <si>
    <r>
      <rPr>
        <b/>
        <sz val="14"/>
        <rFont val="Arial"/>
        <family val="2"/>
      </rPr>
      <t>2.75</t>
    </r>
    <r>
      <rPr>
        <sz val="14"/>
        <rFont val="Arial"/>
        <family val="2"/>
      </rPr>
      <t xml:space="preserve"> : Peningkatan kecekapan masa dan kos dilaksanakan secara berterusan, seterusnya memberikan pengalaman pelanggan yang lebih cepat, lancar, dan memuaskan.</t>
    </r>
  </si>
  <si>
    <r>
      <rPr>
        <b/>
        <sz val="14"/>
        <rFont val="Arial"/>
        <family val="2"/>
      </rPr>
      <t>3.00</t>
    </r>
    <r>
      <rPr>
        <sz val="14"/>
        <rFont val="Arial"/>
        <family val="2"/>
      </rPr>
      <t xml:space="preserve"> : Tahap kecekapan yang tinggi berjaya menghasilkan penjimatan kos tahunan yang besar serta meningkatkan produktiviti organisasi dalam jangka masa panjang.</t>
    </r>
  </si>
  <si>
    <r>
      <rPr>
        <b/>
        <sz val="14"/>
        <rFont val="Arial"/>
        <family val="2"/>
      </rPr>
      <t>0.00</t>
    </r>
    <r>
      <rPr>
        <sz val="14"/>
        <rFont val="Arial"/>
        <family val="2"/>
      </rPr>
      <t xml:space="preserve"> : Tiada dokumentasi rasmi atau garis panduan yang menyatakan secara jelas bagaimana organisasi memastikan perkhidmatan mereka mudah diakses oleh semua pelanggan atau golongan masyarakat.</t>
    </r>
  </si>
  <si>
    <r>
      <rPr>
        <b/>
        <sz val="14"/>
        <rFont val="Arial"/>
        <family val="2"/>
      </rPr>
      <t>0.25</t>
    </r>
    <r>
      <rPr>
        <sz val="14"/>
        <rFont val="Arial"/>
        <family val="2"/>
      </rPr>
      <t xml:space="preserve"> : Pernyataan mengenai kepentingan akses inklusif hanya disebut secara umum dalam polisi organisasi tanpa sebarang butiran teknikal atau prosedur.</t>
    </r>
  </si>
  <si>
    <r>
      <rPr>
        <b/>
        <sz val="14"/>
        <rFont val="Arial"/>
        <family val="2"/>
      </rPr>
      <t>0.50</t>
    </r>
    <r>
      <rPr>
        <sz val="14"/>
        <rFont val="Arial"/>
        <family val="2"/>
      </rPr>
      <t xml:space="preserve"> : Dokumen asas berkaitan akses disediakan, termasuk maklumat mengenai lokasi, saluran perkhidmatan, serta kemudahan untuk golongan OKU.</t>
    </r>
  </si>
  <si>
    <r>
      <rPr>
        <b/>
        <sz val="14"/>
        <rFont val="Arial"/>
        <family val="2"/>
      </rPr>
      <t>0.75</t>
    </r>
    <r>
      <rPr>
        <sz val="14"/>
        <rFont val="Arial"/>
        <family val="2"/>
      </rPr>
      <t xml:space="preserve"> : Prosedur yang lebih terperinci bagi akses digital dan fizikal dirancang dengan penetapan peranan serta tanggungjawab yang jelas.</t>
    </r>
  </si>
  <si>
    <r>
      <rPr>
        <b/>
        <sz val="14"/>
        <rFont val="Arial"/>
        <family val="2"/>
      </rPr>
      <t>1.00</t>
    </r>
    <r>
      <rPr>
        <sz val="14"/>
        <rFont val="Arial"/>
        <family val="2"/>
      </rPr>
      <t xml:space="preserve"> : Strategi aksesibiliti menyeluruh telah didokumenkan, meliputi komunikasi ke kawasan luar bandar, kemudahan untuk OKU, serta sokongan kepada warga emas.</t>
    </r>
  </si>
  <si>
    <r>
      <rPr>
        <b/>
        <sz val="14"/>
        <rFont val="Arial"/>
        <family val="2"/>
      </rPr>
      <t>1.25</t>
    </r>
    <r>
      <rPr>
        <sz val="14"/>
        <rFont val="Arial"/>
        <family val="2"/>
      </rPr>
      <t xml:space="preserve"> : Kemudahan asas untuk akses fizikal atau digital, seperti laluan OKU atau laman web mesra pengguna, tersedia di beberapa lokasi perkhidmatan utama.</t>
    </r>
  </si>
  <si>
    <r>
      <rPr>
        <b/>
        <sz val="14"/>
        <rFont val="Arial"/>
        <family val="2"/>
      </rPr>
      <t>1.50</t>
    </r>
    <r>
      <rPr>
        <sz val="14"/>
        <rFont val="Arial"/>
        <family val="2"/>
      </rPr>
      <t xml:space="preserve"> : Perkhidmatan boleh dicapai melalui pelbagai saluran seperti telefon, laman web, dan kaunter, dengan sokongan asas disediakan untuk kategori pelanggan tertentu.</t>
    </r>
  </si>
  <si>
    <r>
      <rPr>
        <b/>
        <sz val="14"/>
        <rFont val="Arial"/>
        <family val="2"/>
      </rPr>
      <t>1.75</t>
    </r>
    <r>
      <rPr>
        <sz val="14"/>
        <rFont val="Arial"/>
        <family val="2"/>
      </rPr>
      <t xml:space="preserve"> : Kemudahan tambahan bagi meningkatkan akses, khususnya untuk kawasan luar bandar atau golongan OKU, disediakan secara proaktif oleh organisasi.</t>
    </r>
  </si>
  <si>
    <r>
      <rPr>
        <b/>
        <sz val="14"/>
        <rFont val="Arial"/>
        <family val="2"/>
      </rPr>
      <t>2.00</t>
    </r>
    <r>
      <rPr>
        <sz val="14"/>
        <rFont val="Arial"/>
        <family val="2"/>
      </rPr>
      <t xml:space="preserve"> : Sistem pemantauan dilaksanakan untuk memastikan semua golongan masyarakat dapat menggunakan perkhidmatan tanpa sebarang halangan.</t>
    </r>
  </si>
  <si>
    <r>
      <rPr>
        <b/>
        <sz val="14"/>
        <rFont val="Arial"/>
        <family val="2"/>
      </rPr>
      <t>2.25</t>
    </r>
    <r>
      <rPr>
        <sz val="14"/>
        <rFont val="Arial"/>
        <family val="2"/>
      </rPr>
      <t xml:space="preserve"> : Kadar penggunaan perkhidmatan meningkat selepas penambahbaikan akses dilakukan di pelbagai saluran.</t>
    </r>
  </si>
  <si>
    <r>
      <rPr>
        <b/>
        <sz val="14"/>
        <rFont val="Arial"/>
        <family val="2"/>
      </rPr>
      <t>2.50</t>
    </r>
    <r>
      <rPr>
        <sz val="14"/>
        <rFont val="Arial"/>
        <family val="2"/>
      </rPr>
      <t xml:space="preserve"> : Akses perkhidmatan berjaya mencapai golongan sasaran yang sebelum ini sukar dicapai, termasuk komuniti pedalaman.</t>
    </r>
  </si>
  <si>
    <r>
      <rPr>
        <b/>
        <sz val="14"/>
        <rFont val="Arial"/>
        <family val="2"/>
      </rPr>
      <t>2.75</t>
    </r>
    <r>
      <rPr>
        <sz val="14"/>
        <rFont val="Arial"/>
        <family val="2"/>
      </rPr>
      <t xml:space="preserve"> : Pelanggan dari pelbagai kategori seperti OKU, warga emas, dan komuniti luar bandar menunjukkan tahap kepuasan yang tinggi terhadap akses perkhidmatan.</t>
    </r>
  </si>
  <si>
    <r>
      <rPr>
        <b/>
        <sz val="14"/>
        <rFont val="Arial"/>
        <family val="2"/>
      </rPr>
      <t>3.00</t>
    </r>
    <r>
      <rPr>
        <sz val="14"/>
        <rFont val="Arial"/>
        <family val="2"/>
      </rPr>
      <t xml:space="preserve"> : Aksesibiliti unggul organisasi menjadikannya rujukan utama dalam penyediaan perkhidmatan yang inklusif dan mesra pelanggan.</t>
    </r>
  </si>
  <si>
    <r>
      <rPr>
        <b/>
        <sz val="14"/>
        <rFont val="Arial"/>
        <family val="2"/>
      </rPr>
      <t>0.00</t>
    </r>
    <r>
      <rPr>
        <sz val="14"/>
        <rFont val="Arial"/>
        <family val="2"/>
      </rPr>
      <t xml:space="preserve"> : Tiada dokumentasi rasmi atau prosedur yang menggambarkan bagaimana output perkhidmatan diukur dalam organisasi, serta tiada pelan atau metodologi jelas untuk menilai keberkesanan output tersebut.</t>
    </r>
  </si>
  <si>
    <r>
      <rPr>
        <b/>
        <sz val="14"/>
        <rFont val="Arial"/>
        <family val="2"/>
      </rPr>
      <t>0.25</t>
    </r>
    <r>
      <rPr>
        <sz val="14"/>
        <rFont val="Arial"/>
        <family val="2"/>
      </rPr>
      <t xml:space="preserve"> : Output hanya disebut secara umum dalam laporan atau dokumen tanpa definisi atau unit ukuran yang jelas.</t>
    </r>
  </si>
  <si>
    <r>
      <rPr>
        <b/>
        <sz val="14"/>
        <rFont val="Arial"/>
        <family val="2"/>
      </rPr>
      <t>0.50</t>
    </r>
    <r>
      <rPr>
        <sz val="14"/>
        <rFont val="Arial"/>
        <family val="2"/>
      </rPr>
      <t xml:space="preserve"> : Senarai jenis output perkhidmatan telah dikenal pasti, namun belum ada format rekod yang standard dan seragam.</t>
    </r>
  </si>
  <si>
    <r>
      <rPr>
        <b/>
        <sz val="14"/>
        <rFont val="Arial"/>
        <family val="2"/>
      </rPr>
      <t>0.75</t>
    </r>
    <r>
      <rPr>
        <sz val="14"/>
        <rFont val="Arial"/>
        <family val="2"/>
      </rPr>
      <t xml:space="preserve"> :Format rekod output diwujudkan tetapi hanya digunakan secara terhad di beberapa unit atau jabatan.</t>
    </r>
  </si>
  <si>
    <r>
      <rPr>
        <b/>
        <sz val="14"/>
        <rFont val="Arial"/>
        <family val="2"/>
      </rPr>
      <t>1.00</t>
    </r>
    <r>
      <rPr>
        <sz val="14"/>
        <rFont val="Arial"/>
        <family val="2"/>
      </rPr>
      <t xml:space="preserve"> : Sistem atau SOP perekodan output rasmi yang mengandungi kategori, unit ukuran, dan pemilik data telah didokumenkan, namun masih belum diamalkan secara konsisten.</t>
    </r>
  </si>
  <si>
    <r>
      <rPr>
        <b/>
        <sz val="14"/>
        <rFont val="Arial"/>
        <family val="2"/>
      </rPr>
      <t>1.25</t>
    </r>
    <r>
      <rPr>
        <sz val="14"/>
        <rFont val="Arial"/>
        <family val="2"/>
      </rPr>
      <t xml:space="preserve"> : Output perkhidmatan hanya direkod secara ad hoc atau apabila diminta oleh pihak pengurusan.</t>
    </r>
  </si>
  <si>
    <r>
      <rPr>
        <b/>
        <sz val="14"/>
        <rFont val="Arial"/>
        <family val="2"/>
      </rPr>
      <t>1.50</t>
    </r>
    <r>
      <rPr>
        <sz val="14"/>
        <rFont val="Arial"/>
        <family val="2"/>
      </rPr>
      <t xml:space="preserve"> : Output dikumpulkan dan dilaporkan secara berkala, seperti dalam laporan tahunan atau suku tahunan.</t>
    </r>
  </si>
  <si>
    <r>
      <rPr>
        <b/>
        <sz val="14"/>
        <rFont val="Arial"/>
        <family val="2"/>
      </rPr>
      <t>1.75</t>
    </r>
    <r>
      <rPr>
        <sz val="14"/>
        <rFont val="Arial"/>
        <family val="2"/>
      </rPr>
      <t xml:space="preserve"> : Data output mula dikumpulkan dengan lebih kerap, contohnya secara bulanan atau mingguan, serta dianalisis secara asas untuk mengenal pasti tren.</t>
    </r>
  </si>
  <si>
    <r>
      <rPr>
        <b/>
        <sz val="14"/>
        <rFont val="Arial"/>
        <family val="2"/>
      </rPr>
      <t>2.00</t>
    </r>
    <r>
      <rPr>
        <sz val="14"/>
        <rFont val="Arial"/>
        <family val="2"/>
      </rPr>
      <t xml:space="preserve"> : Pengumpulan output dilakukan secara rutin dan tersusun merentas organisasi dengan data yang bersih serta boleh dibandingkan dari masa ke masa.</t>
    </r>
  </si>
  <si>
    <r>
      <rPr>
        <b/>
        <sz val="14"/>
        <rFont val="Arial"/>
        <family val="2"/>
      </rPr>
      <t>2.25</t>
    </r>
    <r>
      <rPr>
        <sz val="14"/>
        <rFont val="Arial"/>
        <family val="2"/>
      </rPr>
      <t xml:space="preserve"> : Output dibandingkan dengan sasaran atau KPI tertentu untuk mengenal pasti jurang prestasi yang wujud.</t>
    </r>
  </si>
  <si>
    <r>
      <rPr>
        <b/>
        <sz val="14"/>
        <rFont val="Arial"/>
        <family val="2"/>
      </rPr>
      <t>2.50</t>
    </r>
    <r>
      <rPr>
        <sz val="14"/>
        <rFont val="Arial"/>
        <family val="2"/>
      </rPr>
      <t xml:space="preserve"> : Analisis output digunakan untuk memacu tindakan pembetulan dan penambahbaikan pada proses kerja.</t>
    </r>
  </si>
  <si>
    <r>
      <rPr>
        <b/>
        <sz val="14"/>
        <rFont val="Arial"/>
        <family val="2"/>
      </rPr>
      <t>2.75</t>
    </r>
    <r>
      <rPr>
        <sz val="14"/>
        <rFont val="Arial"/>
        <family val="2"/>
      </rPr>
      <t xml:space="preserve"> : Output digabungkan dengan metrik kecekapan dan kualiti bagi menilai tahap keberkesanan perkhidmatan secara lebih menyeluruh.</t>
    </r>
  </si>
  <si>
    <r>
      <rPr>
        <b/>
        <sz val="14"/>
        <rFont val="Arial"/>
        <family val="2"/>
      </rPr>
      <t>3.00</t>
    </r>
    <r>
      <rPr>
        <sz val="14"/>
        <rFont val="Arial"/>
        <family val="2"/>
      </rPr>
      <t xml:space="preserve"> : Pendekatan pengurusan berasaskan output menyokong penambahbaikan berterusan serta membantu dalam membuat keputusan strategik organisasi.</t>
    </r>
  </si>
  <si>
    <r>
      <rPr>
        <b/>
        <sz val="14"/>
        <rFont val="Arial"/>
        <family val="2"/>
      </rPr>
      <t>0.00</t>
    </r>
    <r>
      <rPr>
        <sz val="14"/>
        <rFont val="Arial"/>
        <family val="2"/>
      </rPr>
      <t xml:space="preserve"> : Tiada dokumentasi rasmi yang menunjukkan bahawa laporan output perkhidmatan dihasilkan atau diwajibkan dalam organisasi.</t>
    </r>
  </si>
  <si>
    <r>
      <rPr>
        <b/>
        <sz val="14"/>
        <rFont val="Arial"/>
        <family val="2"/>
      </rPr>
      <t>0.25</t>
    </r>
    <r>
      <rPr>
        <sz val="14"/>
        <rFont val="Arial"/>
        <family val="2"/>
      </rPr>
      <t xml:space="preserve"> : Pelaporan output hanya disebut secara umum dalam beberapa dokumen atau mesyuarat tanpa format dan struktur jelas.</t>
    </r>
  </si>
  <si>
    <r>
      <rPr>
        <b/>
        <sz val="14"/>
        <rFont val="Arial"/>
        <family val="2"/>
      </rPr>
      <t>0.50</t>
    </r>
    <r>
      <rPr>
        <sz val="14"/>
        <rFont val="Arial"/>
        <family val="2"/>
      </rPr>
      <t xml:space="preserve"> : Template atau contoh laporan output telah disediakan tetapi penggunaannya belum konsisten atau menyeluruh di semua unit.</t>
    </r>
  </si>
  <si>
    <r>
      <rPr>
        <b/>
        <sz val="14"/>
        <rFont val="Arial"/>
        <family val="2"/>
      </rPr>
      <t>0.75</t>
    </r>
    <r>
      <rPr>
        <sz val="14"/>
        <rFont val="Arial"/>
        <family val="2"/>
      </rPr>
      <t xml:space="preserve"> : Prosedur pelaporan output yang merangkumi format laporan, kekerapan penghasilan, dan pihak bertanggungjawab telah didokumenkan dengan jelas.</t>
    </r>
  </si>
  <si>
    <r>
      <rPr>
        <b/>
        <sz val="14"/>
        <rFont val="Arial"/>
        <family val="2"/>
      </rPr>
      <t>1.00</t>
    </r>
    <r>
      <rPr>
        <sz val="14"/>
        <rFont val="Arial"/>
        <family val="2"/>
      </rPr>
      <t xml:space="preserve"> : Struktur pelaporan output lengkap dengan jadual, elemen data, dan kaedah analisis serta sedia untuk digunakan secara konsisten di seluruh organisasi.</t>
    </r>
  </si>
  <si>
    <r>
      <rPr>
        <b/>
        <sz val="14"/>
        <rFont val="Arial"/>
        <family val="2"/>
      </rPr>
      <t>1.25</t>
    </r>
    <r>
      <rPr>
        <sz val="14"/>
        <rFont val="Arial"/>
        <family val="2"/>
      </rPr>
      <t xml:space="preserve"> : Laporan output hanya dihasilkan apabila diminta oleh pihak pengurusan atau selepas peristiwa penting berlaku.</t>
    </r>
  </si>
  <si>
    <r>
      <rPr>
        <b/>
        <sz val="14"/>
        <rFont val="Arial"/>
        <family val="2"/>
      </rPr>
      <t>1.50</t>
    </r>
    <r>
      <rPr>
        <sz val="14"/>
        <rFont val="Arial"/>
        <family val="2"/>
      </rPr>
      <t xml:space="preserve"> : Laporan output disediakan secara berkala sekurang-kurangnya setahun sekali dengan maklumat asas mengenai prestasi.</t>
    </r>
  </si>
  <si>
    <r>
      <rPr>
        <b/>
        <sz val="14"/>
        <rFont val="Arial"/>
        <family val="2"/>
      </rPr>
      <t>1.75</t>
    </r>
    <r>
      <rPr>
        <sz val="14"/>
        <rFont val="Arial"/>
        <family val="2"/>
      </rPr>
      <t xml:space="preserve"> : Laporan output dihasilkan dengan lebih kerap, seperti suku tahunan atau separuh tahunan, disertai analisis trend asas.</t>
    </r>
  </si>
  <si>
    <r>
      <rPr>
        <b/>
        <sz val="14"/>
        <rFont val="Arial"/>
        <family val="2"/>
      </rPr>
      <t>2.00</t>
    </r>
    <r>
      <rPr>
        <sz val="14"/>
        <rFont val="Arial"/>
        <family val="2"/>
      </rPr>
      <t xml:space="preserve"> : Laporan output berkala (bulanan atau mingguan) disediakan dengan maklumat terperinci dan lebih mendalam.</t>
    </r>
  </si>
  <si>
    <r>
      <rPr>
        <b/>
        <sz val="14"/>
        <rFont val="Arial"/>
        <family val="2"/>
      </rPr>
      <t>2.25</t>
    </r>
    <r>
      <rPr>
        <sz val="14"/>
        <rFont val="Arial"/>
        <family val="2"/>
      </rPr>
      <t xml:space="preserve"> : Laporan output digunakan sebagai rujukan tetap dalam mesyuarat operasi dan perbincangan prestasi.</t>
    </r>
  </si>
  <si>
    <r>
      <rPr>
        <b/>
        <sz val="14"/>
        <rFont val="Arial"/>
        <family val="2"/>
      </rPr>
      <t>2.50</t>
    </r>
    <r>
      <rPr>
        <sz val="14"/>
        <rFont val="Arial"/>
        <family val="2"/>
      </rPr>
      <t xml:space="preserve"> : Data laporan output menjadi asas utama untuk cadangan penambahbaikan proses atau pengoptimuman kerja.</t>
    </r>
  </si>
  <si>
    <r>
      <rPr>
        <b/>
        <sz val="14"/>
        <rFont val="Arial"/>
        <family val="2"/>
      </rPr>
      <t>2.75</t>
    </r>
    <r>
      <rPr>
        <sz val="14"/>
        <rFont val="Arial"/>
        <family val="2"/>
      </rPr>
      <t xml:space="preserve"> : Laporan output digabungkan dengan analisis prestasi bagi menyokong keputusan strategik dan taktikal organisasi.</t>
    </r>
  </si>
  <si>
    <r>
      <rPr>
        <b/>
        <sz val="14"/>
        <rFont val="Arial"/>
        <family val="2"/>
      </rPr>
      <t>3.00</t>
    </r>
    <r>
      <rPr>
        <sz val="14"/>
        <rFont val="Arial"/>
        <family val="2"/>
      </rPr>
      <t xml:space="preserve"> : Data laporan output digunakan secara proaktif untuk tujuan ramalan, perancangan jangka panjang, dan strategi pengoptimuman organisasi.</t>
    </r>
  </si>
  <si>
    <r>
      <rPr>
        <b/>
        <sz val="14"/>
        <rFont val="Arial"/>
        <family val="2"/>
      </rPr>
      <t>0.00</t>
    </r>
    <r>
      <rPr>
        <sz val="14"/>
        <rFont val="Arial"/>
        <family val="2"/>
      </rPr>
      <t xml:space="preserve"> : Tiada dokumentasi rasmi yang menyatakan prosedur atau proses penilaian serta penambahbaikan output perkhidmatan dalam organisasi.</t>
    </r>
  </si>
  <si>
    <r>
      <rPr>
        <b/>
        <sz val="14"/>
        <rFont val="Arial"/>
        <family val="2"/>
      </rPr>
      <t>0.25</t>
    </r>
    <r>
      <rPr>
        <sz val="14"/>
        <rFont val="Arial"/>
        <family val="2"/>
      </rPr>
      <t xml:space="preserve"> : Keperluan untuk menilai output hanya disebut secara umum tanpa adanya kriteria atau panduan yang terperinci.</t>
    </r>
  </si>
  <si>
    <r>
      <rPr>
        <b/>
        <sz val="14"/>
        <rFont val="Arial"/>
        <family val="2"/>
      </rPr>
      <t>0.50</t>
    </r>
    <r>
      <rPr>
        <sz val="14"/>
        <rFont val="Arial"/>
        <family val="2"/>
      </rPr>
      <t xml:space="preserve"> : Senarai kriteria asas atau checklist semakan output telah disediakan tetapi penggunaannya masih tidak sistematik.</t>
    </r>
  </si>
  <si>
    <r>
      <rPr>
        <b/>
        <sz val="14"/>
        <rFont val="Arial"/>
        <family val="2"/>
      </rPr>
      <t>0.75</t>
    </r>
    <r>
      <rPr>
        <sz val="14"/>
        <rFont val="Arial"/>
        <family val="2"/>
      </rPr>
      <t xml:space="preserve"> : Proses penilaian output yang menerangkan siapa, apa, bila, dan bagaimana ia dinilai telah didokumenkan beserta format laporan.</t>
    </r>
  </si>
  <si>
    <r>
      <rPr>
        <b/>
        <sz val="14"/>
        <rFont val="Arial"/>
        <family val="2"/>
      </rPr>
      <t>1.00</t>
    </r>
    <r>
      <rPr>
        <sz val="14"/>
        <rFont val="Arial"/>
        <family val="2"/>
      </rPr>
      <t xml:space="preserve"> : Rangka kerja penilaian kualiti output yang lengkap dengan metrik, ambang lulus, serta dokumentasi bukti telah disediakan namun belum diamalkan secara konsisten.</t>
    </r>
  </si>
  <si>
    <r>
      <rPr>
        <b/>
        <sz val="14"/>
        <rFont val="Arial"/>
        <family val="2"/>
      </rPr>
      <t>1.25</t>
    </r>
    <r>
      <rPr>
        <sz val="14"/>
        <rFont val="Arial"/>
        <family val="2"/>
      </rPr>
      <t xml:space="preserve"> : Penilaian output dibuat secara ad hoc, biasanya hanya selepas kerja besar atau jika terdapat aduan daripada pelanggan atau pihak berkepentingan.</t>
    </r>
  </si>
  <si>
    <r>
      <rPr>
        <b/>
        <sz val="14"/>
        <rFont val="Arial"/>
        <family val="2"/>
      </rPr>
      <t>1.50</t>
    </r>
    <r>
      <rPr>
        <sz val="14"/>
        <rFont val="Arial"/>
        <family val="2"/>
      </rPr>
      <t xml:space="preserve"> : Penilaian output dijalankan mengikut jadual tetap seperti tahunan atau suku tahunan dengan ringkasan dapatan yang asas.</t>
    </r>
  </si>
  <si>
    <r>
      <rPr>
        <b/>
        <sz val="14"/>
        <rFont val="Arial"/>
        <family val="2"/>
      </rPr>
      <t>1.75</t>
    </r>
    <r>
      <rPr>
        <sz val="14"/>
        <rFont val="Arial"/>
        <family val="2"/>
      </rPr>
      <t xml:space="preserve"> : Penilaian dilakukan dengan lebih kerap, seperti bulanan atau mingguan, dengan analisis trend kualiti output untuk mengenal pasti pola prestasi.</t>
    </r>
  </si>
  <si>
    <r>
      <rPr>
        <b/>
        <sz val="14"/>
        <rFont val="Arial"/>
        <family val="2"/>
      </rPr>
      <t>2.25</t>
    </r>
    <r>
      <rPr>
        <sz val="14"/>
        <rFont val="Arial"/>
        <family val="2"/>
      </rPr>
      <t xml:space="preserve"> : Hasil penilaian output digunakan untuk mendorong tindakan pembetulan kualiti di unit atau jabatan tertentu.</t>
    </r>
  </si>
  <si>
    <r>
      <rPr>
        <b/>
        <sz val="14"/>
        <rFont val="Arial"/>
        <family val="2"/>
      </rPr>
      <t>2.50</t>
    </r>
    <r>
      <rPr>
        <sz val="14"/>
        <rFont val="Arial"/>
        <family val="2"/>
      </rPr>
      <t xml:space="preserve"> : Dapatan penilaian digunakan merentas jabatan bagi tujuan standardisasi dan penambahbaikan proses kerja secara bersepadu.</t>
    </r>
  </si>
  <si>
    <r>
      <rPr>
        <b/>
        <sz val="14"/>
        <rFont val="Arial"/>
        <family val="2"/>
      </rPr>
      <t>2.75</t>
    </r>
    <r>
      <rPr>
        <sz val="14"/>
        <rFont val="Arial"/>
        <family val="2"/>
      </rPr>
      <t xml:space="preserve"> : Penambahbaikan berdasarkan penilaian output membantu meningkatkan keberkesanan perkhidmatan dari segi masa siap, ketepatan, dan kepuasan pelanggan.</t>
    </r>
  </si>
  <si>
    <r>
      <rPr>
        <b/>
        <sz val="14"/>
        <rFont val="Arial"/>
        <family val="2"/>
      </rPr>
      <t>3.00</t>
    </r>
    <r>
      <rPr>
        <sz val="14"/>
        <rFont val="Arial"/>
        <family val="2"/>
      </rPr>
      <t xml:space="preserve"> : Kitaran berterusan penilaian, tindakan pembetulan, dan peningkatan berkesan menghasilkan kualiti perkhidmatan yang tinggi dan keputusan strategik yang lebih tepat.</t>
    </r>
  </si>
  <si>
    <r>
      <rPr>
        <b/>
        <sz val="14"/>
        <rFont val="Arial"/>
        <family val="2"/>
      </rPr>
      <t>0.00</t>
    </r>
    <r>
      <rPr>
        <sz val="14"/>
        <rFont val="Arial"/>
        <family val="2"/>
      </rPr>
      <t xml:space="preserve"> : Tiada dokumentasi rasmi atau proses yang menjelaskan bagaimana outcome atau hasil daripada program dan perkhidmatan diukur, dikumpulkan, atau dinilai dalam organisasi.</t>
    </r>
  </si>
  <si>
    <r>
      <rPr>
        <b/>
        <sz val="14"/>
        <rFont val="Arial"/>
        <family val="2"/>
      </rPr>
      <t xml:space="preserve">0.25 </t>
    </r>
    <r>
      <rPr>
        <sz val="14"/>
        <rFont val="Arial"/>
        <family val="2"/>
      </rPr>
      <t>: Proses pengukuran outcome hanya dinyatakan secara umum dalam perbincangan atau polisi tanpa indikator yang jelas, boleh ukur, atau kriteria kejayaan.</t>
    </r>
  </si>
  <si>
    <r>
      <rPr>
        <b/>
        <sz val="14"/>
        <rFont val="Arial"/>
        <family val="2"/>
      </rPr>
      <t>0.50</t>
    </r>
    <r>
      <rPr>
        <sz val="14"/>
        <rFont val="Arial"/>
        <family val="2"/>
      </rPr>
      <t xml:space="preserve"> : Senarai indikator outcome asas telah dikenalpasti (contoh hasil program utama), tetapi belum ditakrif secara formal dari segi definisi, unit ukuran, atau sumber data.</t>
    </r>
  </si>
  <si>
    <r>
      <rPr>
        <b/>
        <sz val="14"/>
        <rFont val="Arial"/>
        <family val="2"/>
      </rPr>
      <t>0.75</t>
    </r>
    <r>
      <rPr>
        <sz val="14"/>
        <rFont val="Arial"/>
        <family val="2"/>
      </rPr>
      <t xml:space="preserve"> : SOP dan metodologi pengukuran outcome telah didokumenkan termasuk kaedah pengumpulan data, instrumen ukuran, dan langkah pengesahan asas.</t>
    </r>
  </si>
  <si>
    <r>
      <rPr>
        <b/>
        <sz val="14"/>
        <rFont val="Arial"/>
        <family val="2"/>
      </rPr>
      <t>1.00</t>
    </r>
    <r>
      <rPr>
        <sz val="14"/>
        <rFont val="Arial"/>
        <family val="2"/>
      </rPr>
      <t xml:space="preserve"> : Dokumen lengkap disediakan yang merangkumi definisi outcome, tanggungjawab pihak terlibat, prosedur pengumpulan serta pengesahan data, dan keperluan pelaporan.</t>
    </r>
  </si>
  <si>
    <r>
      <rPr>
        <b/>
        <sz val="14"/>
        <rFont val="Arial"/>
        <family val="2"/>
      </rPr>
      <t>1.25</t>
    </r>
    <r>
      <rPr>
        <sz val="14"/>
        <rFont val="Arial"/>
        <family val="2"/>
      </rPr>
      <t xml:space="preserve"> : Outcome hanya diukur secara ad hoc untuk projek tertentu atau keperluan pembiaya, tanpa siri data berterusan merentas program.</t>
    </r>
  </si>
  <si>
    <r>
      <rPr>
        <b/>
        <sz val="14"/>
        <rFont val="Arial"/>
        <family val="2"/>
      </rPr>
      <t>1.50</t>
    </r>
    <r>
      <rPr>
        <sz val="14"/>
        <rFont val="Arial"/>
        <family val="2"/>
      </rPr>
      <t xml:space="preserve"> : Outcome direkod secara berkala (tahunan atau suku tahunan) bagi beberapa program terpilih dengan laporan ringkas prestasi.</t>
    </r>
  </si>
  <si>
    <r>
      <rPr>
        <b/>
        <sz val="14"/>
        <rFont val="Arial"/>
        <family val="2"/>
      </rPr>
      <t>1.75</t>
    </r>
    <r>
      <rPr>
        <sz val="14"/>
        <rFont val="Arial"/>
        <family val="2"/>
      </rPr>
      <t xml:space="preserve"> : Pengukuran outcome dilaksanakan secara menyeluruh ke atas semua aspek utama perkhidmatan menggunakan set indikator standard organisasi.</t>
    </r>
  </si>
  <si>
    <r>
      <rPr>
        <b/>
        <sz val="12"/>
        <color theme="1"/>
        <rFont val="Arial"/>
        <family val="2"/>
      </rPr>
      <t>2.00</t>
    </r>
    <r>
      <rPr>
        <sz val="12"/>
        <color theme="1"/>
        <rFont val="Arial"/>
        <family val="2"/>
      </rPr>
      <t xml:space="preserve"> : Data outcome digunakan untuk menganalisis trend jangka panjang, membanding pencapaian dengan sasaran, dan menjejak perubahan tahun ke tahun.</t>
    </r>
  </si>
  <si>
    <r>
      <rPr>
        <b/>
        <sz val="14"/>
        <rFont val="Arial"/>
        <family val="2"/>
      </rPr>
      <t>2.25</t>
    </r>
    <r>
      <rPr>
        <sz val="14"/>
        <rFont val="Arial"/>
        <family val="2"/>
      </rPr>
      <t xml:space="preserve"> : Dapatan outcome digunakan untuk melaksanakan pembetulan kecil atau pelarasan proses dalam satu perkhidmatan atau jabatan.</t>
    </r>
  </si>
  <si>
    <r>
      <rPr>
        <b/>
        <sz val="14"/>
        <rFont val="Arial"/>
        <family val="2"/>
      </rPr>
      <t>2.50</t>
    </r>
    <r>
      <rPr>
        <sz val="14"/>
        <rFont val="Arial"/>
        <family val="2"/>
      </rPr>
      <t xml:space="preserve"> : Kajian outcome yang lebih meluas mempengaruhi keputusan strategik merentas beberapa program, termasuk keutamaan sumber dan skop intervensi.</t>
    </r>
  </si>
  <si>
    <r>
      <rPr>
        <b/>
        <sz val="14"/>
        <rFont val="Arial"/>
        <family val="2"/>
      </rPr>
      <t>2.75</t>
    </r>
    <r>
      <rPr>
        <sz val="14"/>
        <rFont val="Arial"/>
        <family val="2"/>
      </rPr>
      <t xml:space="preserve"> : Outcome dianalisis sebagai indikator utama keberkesanan program dan dimasukkan dalam pelaporan rasmi prestasi organisasi.</t>
    </r>
  </si>
  <si>
    <r>
      <rPr>
        <b/>
        <sz val="14"/>
        <rFont val="Arial"/>
        <family val="2"/>
      </rPr>
      <t>3.00</t>
    </r>
    <r>
      <rPr>
        <sz val="14"/>
        <rFont val="Arial"/>
        <family val="2"/>
      </rPr>
      <t xml:space="preserve"> : Outcome menjadi asas utama bagi penetapan dasar, peruntukan bajet, penambahbaikan berterusan, dan akauntabiliti keseluruhan organisasi.</t>
    </r>
  </si>
  <si>
    <r>
      <rPr>
        <b/>
        <sz val="14"/>
        <rFont val="Arial"/>
        <family val="2"/>
      </rPr>
      <t>0.00</t>
    </r>
    <r>
      <rPr>
        <sz val="14"/>
        <rFont val="Arial"/>
        <family val="2"/>
      </rPr>
      <t xml:space="preserve"> : Tiada dokumentasi rasmi atau perancangan yang menjelaskan bagaimana outcome harus dilaporkan, kepada siapa ia dihantar, atau pada kekerapan apa.</t>
    </r>
  </si>
  <si>
    <r>
      <rPr>
        <b/>
        <sz val="14"/>
        <color theme="1"/>
        <rFont val="Arial"/>
        <family val="2"/>
      </rPr>
      <t>0.25</t>
    </r>
    <r>
      <rPr>
        <sz val="14"/>
        <color theme="1"/>
        <rFont val="Arial"/>
        <family val="2"/>
      </rPr>
      <t xml:space="preserve"> : Keperluan melapor outcome hanya disebut secara umum tanpa format standard, kandungan minimum, atau jadual pelaporan.</t>
    </r>
  </si>
  <si>
    <r>
      <rPr>
        <b/>
        <sz val="14"/>
        <color theme="1"/>
        <rFont val="Arial"/>
        <family val="2"/>
      </rPr>
      <t>0.50</t>
    </r>
    <r>
      <rPr>
        <sz val="14"/>
        <color theme="1"/>
        <rFont val="Arial"/>
        <family val="2"/>
      </rPr>
      <t xml:space="preserve"> : Template asas laporan outcome dan senarai indikator telah disediakan tetapi belum diwajibkan atau digunakan secara konsisten di semua unit.</t>
    </r>
  </si>
  <si>
    <r>
      <rPr>
        <b/>
        <sz val="14"/>
        <color theme="1"/>
        <rFont val="Arial"/>
        <family val="2"/>
      </rPr>
      <t>0.75</t>
    </r>
    <r>
      <rPr>
        <sz val="14"/>
        <color theme="1"/>
        <rFont val="Arial"/>
        <family val="2"/>
      </rPr>
      <t xml:space="preserve"> : SOP pelaporan outcome didokumenkan dengan perincian sumber data, format laporan, kekerapan penghantaran, peranan bertanggungjawab, dan saluran edaran.</t>
    </r>
  </si>
  <si>
    <r>
      <rPr>
        <b/>
        <sz val="14"/>
        <color theme="1"/>
        <rFont val="Arial"/>
        <family val="2"/>
      </rPr>
      <t>1.00</t>
    </r>
    <r>
      <rPr>
        <sz val="14"/>
        <color theme="1"/>
        <rFont val="Arial"/>
        <family val="2"/>
      </rPr>
      <t xml:space="preserve"> : Rangka kerja tadbir urus pelaporan outcome lengkap dengan kategori stakeholder, jadual semakan, dan kawalan versi telah diluluskan namun belum diamalkan secara meluas.</t>
    </r>
  </si>
  <si>
    <r>
      <rPr>
        <b/>
        <sz val="14"/>
        <color theme="1"/>
        <rFont val="Arial"/>
        <family val="2"/>
      </rPr>
      <t>1.25</t>
    </r>
    <r>
      <rPr>
        <sz val="14"/>
        <color theme="1"/>
        <rFont val="Arial"/>
        <family val="2"/>
      </rPr>
      <t xml:space="preserve"> : Laporan outcome disediakan secara ad hoc dan dikongsi secara terhad—biasanya selepas projek besar atau atas permintaan pengurusan.</t>
    </r>
  </si>
  <si>
    <r>
      <rPr>
        <b/>
        <sz val="14"/>
        <color theme="1"/>
        <rFont val="Arial"/>
        <family val="2"/>
      </rPr>
      <t>1.50</t>
    </r>
    <r>
      <rPr>
        <sz val="14"/>
        <color theme="1"/>
        <rFont val="Arial"/>
        <family val="2"/>
      </rPr>
      <t xml:space="preserve"> : Laporan outcome tahunan disusun dan diedarkan kepada pengurusan atasan serta stakeholder utama sebagai ringkasan pencapaian.</t>
    </r>
  </si>
  <si>
    <r>
      <rPr>
        <b/>
        <sz val="14"/>
        <color theme="1"/>
        <rFont val="Arial"/>
        <family val="2"/>
      </rPr>
      <t>1.75</t>
    </r>
    <r>
      <rPr>
        <sz val="14"/>
        <color theme="1"/>
        <rFont val="Arial"/>
        <family val="2"/>
      </rPr>
      <t xml:space="preserve"> : Laporan outcome suku atau pertengahan tahun dibentangkan dalam mesyuarat prestasi dan dikongsi merentas jabatan atau agensi berkaitan.</t>
    </r>
  </si>
  <si>
    <r>
      <rPr>
        <b/>
        <sz val="14"/>
        <color theme="1"/>
        <rFont val="Arial"/>
        <family val="2"/>
      </rPr>
      <t>2.00</t>
    </r>
    <r>
      <rPr>
        <sz val="14"/>
        <color theme="1"/>
        <rFont val="Arial"/>
        <family val="2"/>
      </rPr>
      <t xml:space="preserve"> : Pelaporan outcome berkala (bulanan atau dashboard digital automatik) boleh diakses oleh stakeholder relevan dengan kawalan versi dan rekod edaran rasmi.</t>
    </r>
  </si>
  <si>
    <r>
      <rPr>
        <b/>
        <sz val="14"/>
        <color theme="1"/>
        <rFont val="Arial"/>
        <family val="2"/>
      </rPr>
      <t>2.25</t>
    </r>
    <r>
      <rPr>
        <sz val="14"/>
        <color theme="1"/>
        <rFont val="Arial"/>
        <family val="2"/>
      </rPr>
      <t xml:space="preserve"> : Mesyuarat operasi menggunakan laporan outcome sebagai rujukan untuk pembetulan terhad atau tindakan susulan ke atas program tertentu.</t>
    </r>
  </si>
  <si>
    <r>
      <rPr>
        <b/>
        <sz val="14"/>
        <color theme="1"/>
        <rFont val="Arial"/>
        <family val="2"/>
      </rPr>
      <t>2.50</t>
    </r>
    <r>
      <rPr>
        <sz val="14"/>
        <color theme="1"/>
        <rFont val="Arial"/>
        <family val="2"/>
      </rPr>
      <t xml:space="preserve"> : Laporan outcome digunakan untuk mempengaruhi pelarasan program, pengagihan sumber, atau sasaran prestasi merentas beberapa unit organisasi.</t>
    </r>
  </si>
  <si>
    <r>
      <rPr>
        <b/>
        <sz val="14"/>
        <color theme="1"/>
        <rFont val="Arial"/>
        <family val="2"/>
      </rPr>
      <t>2.75</t>
    </r>
    <r>
      <rPr>
        <sz val="14"/>
        <color theme="1"/>
        <rFont val="Arial"/>
        <family val="2"/>
      </rPr>
      <t xml:space="preserve"> : Outcome dipautkan kepada penilaian keberkesanan program dan dasar; keputusan strategik dirasionalkan dan disokong dengan data outcome.</t>
    </r>
  </si>
  <si>
    <r>
      <rPr>
        <b/>
        <sz val="14"/>
        <color theme="1"/>
        <rFont val="Arial"/>
        <family val="2"/>
      </rPr>
      <t>3.00</t>
    </r>
    <r>
      <rPr>
        <sz val="14"/>
        <color theme="1"/>
        <rFont val="Arial"/>
        <family val="2"/>
      </rPr>
      <t xml:space="preserve"> : Pengurusan berasaskan outcome matang: data outcome memacu pembaharuan dasar, penskalaan program yang berjaya, dan peningkatan prestasi terukur jangka panjang.</t>
    </r>
  </si>
  <si>
    <r>
      <rPr>
        <b/>
        <sz val="14"/>
        <color theme="1"/>
        <rFont val="Arial"/>
        <family val="2"/>
      </rPr>
      <t>0.00</t>
    </r>
    <r>
      <rPr>
        <sz val="14"/>
        <color theme="1"/>
        <rFont val="Arial"/>
        <family val="2"/>
      </rPr>
      <t xml:space="preserve"> : Tiada dokumentasi rasmi yang menunjukkan bahawa proses penilaian outcome atau aktiviti penambahbaikan dilaksanakan secara teratur dalam organisasi.</t>
    </r>
  </si>
  <si>
    <r>
      <rPr>
        <b/>
        <sz val="14"/>
        <color theme="1"/>
        <rFont val="Arial"/>
        <family val="2"/>
      </rPr>
      <t>0.25</t>
    </r>
    <r>
      <rPr>
        <sz val="14"/>
        <color theme="1"/>
        <rFont val="Arial"/>
        <family val="2"/>
      </rPr>
      <t xml:space="preserve"> : Keperluan untuk menilai outcome hanya disebut secara umum tanpa penjelasan kaedah, kriteria, atau kekerapan penilaian yang jelas.</t>
    </r>
  </si>
  <si>
    <r>
      <rPr>
        <b/>
        <sz val="14"/>
        <color theme="1"/>
        <rFont val="Arial"/>
        <family val="2"/>
      </rPr>
      <t>0.50</t>
    </r>
    <r>
      <rPr>
        <sz val="14"/>
        <color theme="1"/>
        <rFont val="Arial"/>
        <family val="2"/>
      </rPr>
      <t xml:space="preserve"> : Indikator outcome asas serta proses semakan awal telah dikenal pasti, namun masih belum lengkap atau digunakan secara konsisten.</t>
    </r>
  </si>
  <si>
    <r>
      <rPr>
        <b/>
        <sz val="14"/>
        <color theme="1"/>
        <rFont val="Arial"/>
        <family val="2"/>
      </rPr>
      <t>0.75</t>
    </r>
    <r>
      <rPr>
        <sz val="14"/>
        <color theme="1"/>
        <rFont val="Arial"/>
        <family val="2"/>
      </rPr>
      <t xml:space="preserve"> : SOP penilaian outcome yang merangkumi kaedah pengumpulan data, tanggungjawab peranan, serta langkah penambahbaikan telah didokumenkan dengan jelas.</t>
    </r>
  </si>
  <si>
    <r>
      <rPr>
        <b/>
        <sz val="14"/>
        <color theme="1"/>
        <rFont val="Arial"/>
        <family val="2"/>
      </rPr>
      <t>1.00</t>
    </r>
    <r>
      <rPr>
        <sz val="14"/>
        <color theme="1"/>
        <rFont val="Arial"/>
        <family val="2"/>
      </rPr>
      <t xml:space="preserve"> : Rangka kerja tadbir urus penilaian outcome dan penambahbaikan yang merangkumi jadual, proses eskalasi, dan pelaporan telah diluluskan, namun penggunaannya masih belum meluas.</t>
    </r>
  </si>
  <si>
    <r>
      <rPr>
        <b/>
        <sz val="14"/>
        <color theme="1"/>
        <rFont val="Arial"/>
        <family val="2"/>
      </rPr>
      <t>1.25</t>
    </r>
    <r>
      <rPr>
        <sz val="14"/>
        <color theme="1"/>
        <rFont val="Arial"/>
        <family val="2"/>
      </rPr>
      <t xml:space="preserve"> : Penilaian outcome dilaksanakan secara ad hoc, biasanya hanya apabila isu atau masalah besar timbul, dan hasilnya mendorong kepada pembetulan kecil.</t>
    </r>
  </si>
  <si>
    <r>
      <rPr>
        <b/>
        <sz val="14"/>
        <color theme="1"/>
        <rFont val="Arial"/>
        <family val="2"/>
      </rPr>
      <t>1.50</t>
    </r>
    <r>
      <rPr>
        <sz val="14"/>
        <color theme="1"/>
        <rFont val="Arial"/>
        <family val="2"/>
      </rPr>
      <t xml:space="preserve"> : Penilaian outcome dijalankan mengikut jadual tertentu (contoh: tahunan atau suku tahun) dengan dapatan utama dikongsi untuk tindakan susulan.</t>
    </r>
  </si>
  <si>
    <r>
      <rPr>
        <b/>
        <sz val="14"/>
        <color theme="1"/>
        <rFont val="Arial"/>
        <family val="2"/>
      </rPr>
      <t>1.75</t>
    </r>
    <r>
      <rPr>
        <sz val="14"/>
        <color theme="1"/>
        <rFont val="Arial"/>
        <family val="2"/>
      </rPr>
      <t xml:space="preserve"> : Data outcome dikumpulkan merentas pelbagai program, dengan analisis jurang digunakan untuk merancang tindakan penambahbaikan yang lebih terancang dan berfokus.</t>
    </r>
  </si>
  <si>
    <r>
      <rPr>
        <b/>
        <sz val="14"/>
        <color theme="1"/>
        <rFont val="Arial"/>
        <family val="2"/>
      </rPr>
      <t>2.00</t>
    </r>
    <r>
      <rPr>
        <sz val="14"/>
        <color theme="1"/>
        <rFont val="Arial"/>
        <family val="2"/>
      </rPr>
      <t xml:space="preserve"> : Kitaran berstruktur dilaksanakan, melibatkan proses menilai outcome, menganalisis akar punca, melaksanakan tindakan pembetulan, dan menyemak keberkesanan secara konsisten.</t>
    </r>
  </si>
  <si>
    <r>
      <rPr>
        <b/>
        <sz val="14"/>
        <color theme="1"/>
        <rFont val="Arial"/>
        <family val="2"/>
      </rPr>
      <t>2.25</t>
    </r>
    <r>
      <rPr>
        <sz val="14"/>
        <color theme="1"/>
        <rFont val="Arial"/>
        <family val="2"/>
      </rPr>
      <t xml:space="preserve"> : Tindakan susulan daripada penilaian outcome terbukti meningkatkan kualiti dan keberkesanan di beberapa program tertentu.</t>
    </r>
  </si>
  <si>
    <r>
      <rPr>
        <b/>
        <sz val="14"/>
        <color theme="1"/>
        <rFont val="Arial"/>
        <family val="2"/>
      </rPr>
      <t>2.50</t>
    </r>
    <r>
      <rPr>
        <sz val="14"/>
        <color theme="1"/>
        <rFont val="Arial"/>
        <family val="2"/>
      </rPr>
      <t xml:space="preserve"> : Penambahbaikan berasaskan penilaian outcome diaplikasikan merentas beberapa program, menghasilkan peningkatan prestasi yang dapat diukur dengan lebih jelas.</t>
    </r>
  </si>
  <si>
    <r>
      <rPr>
        <b/>
        <sz val="14"/>
        <color theme="1"/>
        <rFont val="Arial"/>
        <family val="2"/>
      </rPr>
      <t>2.75</t>
    </r>
    <r>
      <rPr>
        <sz val="14"/>
        <color theme="1"/>
        <rFont val="Arial"/>
        <family val="2"/>
      </rPr>
      <t xml:space="preserve"> : Trend outcome menunjukkan peningkatan berterusan dari masa ke masa, dan dapatan ini disepadukan ke dalam proses membuat keputusan strategik organisasi.</t>
    </r>
  </si>
  <si>
    <r>
      <rPr>
        <b/>
        <sz val="14"/>
        <color theme="1"/>
        <rFont val="Arial"/>
        <family val="2"/>
      </rPr>
      <t>3.00</t>
    </r>
    <r>
      <rPr>
        <sz val="14"/>
        <color theme="1"/>
        <rFont val="Arial"/>
        <family val="2"/>
      </rPr>
      <t xml:space="preserve"> : Penambahbaikan berulang yang berpandukan outcome menghasilkan peningkatan kualiti serta keberkesanan organisasi yang diiktiraf di peringkat dalaman dan luaran.</t>
    </r>
  </si>
  <si>
    <r>
      <rPr>
        <b/>
        <sz val="14"/>
        <color theme="1"/>
        <rFont val="Arial"/>
        <family val="2"/>
      </rPr>
      <t>0.00</t>
    </r>
    <r>
      <rPr>
        <sz val="14"/>
        <color theme="1"/>
        <rFont val="Arial"/>
        <family val="2"/>
      </rPr>
      <t xml:space="preserve"> : Tiada dokumentasi rasmi atau prosedur yang menunjukkan kewujudan sistem pengurusan pengetahuan (SPP) yang berfungsi dalam organisasi.</t>
    </r>
  </si>
  <si>
    <r>
      <rPr>
        <b/>
        <sz val="14"/>
        <color theme="1"/>
        <rFont val="Arial"/>
        <family val="2"/>
      </rPr>
      <t>0.25</t>
    </r>
    <r>
      <rPr>
        <sz val="14"/>
        <color theme="1"/>
        <rFont val="Arial"/>
        <family val="2"/>
      </rPr>
      <t xml:space="preserve"> : Hasrat untuk menubuhkan SPP hanya dinyatakan secara umum tanpa struktur, platform teknologi, atau pelan pelaksanaan yang jelas.</t>
    </r>
  </si>
  <si>
    <r>
      <rPr>
        <b/>
        <sz val="14"/>
        <color theme="1"/>
        <rFont val="Arial"/>
        <family val="2"/>
      </rPr>
      <t>0.50</t>
    </r>
    <r>
      <rPr>
        <sz val="14"/>
        <color theme="1"/>
        <rFont val="Arial"/>
        <family val="2"/>
      </rPr>
      <t xml:space="preserve"> : Struktur asas SPP yang merangkumi jenis maklumat, pemilik data, dan tahap akses telah digariskan dalam dokumen awal, tetapi masih belum beroperasi sepenuhnya.</t>
    </r>
  </si>
  <si>
    <r>
      <rPr>
        <b/>
        <sz val="14"/>
        <color theme="1"/>
        <rFont val="Arial"/>
        <family val="2"/>
      </rPr>
      <t>0.75</t>
    </r>
    <r>
      <rPr>
        <sz val="14"/>
        <color theme="1"/>
        <rFont val="Arial"/>
        <family val="2"/>
      </rPr>
      <t xml:space="preserve"> : SOP bagi memuat naik, mengemas kini, mengesahkan, serta menyimpan dokumen pengetahuan telah didokumenkan dan disediakan.</t>
    </r>
  </si>
  <si>
    <r>
      <rPr>
        <b/>
        <sz val="14"/>
        <color theme="1"/>
        <rFont val="Arial"/>
        <family val="2"/>
      </rPr>
      <t>1.00</t>
    </r>
    <r>
      <rPr>
        <sz val="14"/>
        <color theme="1"/>
        <rFont val="Arial"/>
        <family val="2"/>
      </rPr>
      <t xml:space="preserve"> : Rangka kerja SPP yang lengkap termasuk taksonomi, metadata, kawalan versi, dan peranan penjaga pengetahuan telah diluluskan, namun penggunaannya masih terbatas.</t>
    </r>
  </si>
  <si>
    <r>
      <rPr>
        <b/>
        <sz val="14"/>
        <color theme="1"/>
        <rFont val="Arial"/>
        <family val="2"/>
      </rPr>
      <t>1.25</t>
    </r>
    <r>
      <rPr>
        <sz val="14"/>
        <color theme="1"/>
        <rFont val="Arial"/>
        <family val="2"/>
      </rPr>
      <t xml:space="preserve"> : Sebahagian kakitangan mula memuat naik atau memuat turun dokumen melalui platform SPP walaupun penggunaannya masih belum menyeluruh.</t>
    </r>
  </si>
  <si>
    <r>
      <rPr>
        <b/>
        <sz val="14"/>
        <color theme="1"/>
        <rFont val="Arial"/>
        <family val="2"/>
      </rPr>
      <t>1.50</t>
    </r>
    <r>
      <rPr>
        <sz val="14"/>
        <color theme="1"/>
        <rFont val="Arial"/>
        <family val="2"/>
      </rPr>
      <t xml:space="preserve"> : Penggunaan SPP secara berkala berlaku merentas beberapa jabatan, dengan dokumen yang dikemas kini serta dirujuk dalam kerja harian.</t>
    </r>
  </si>
  <si>
    <r>
      <rPr>
        <b/>
        <sz val="14"/>
        <color theme="1"/>
        <rFont val="Arial"/>
        <family val="2"/>
      </rPr>
      <t>1.75</t>
    </r>
    <r>
      <rPr>
        <sz val="14"/>
        <color theme="1"/>
        <rFont val="Arial"/>
        <family val="2"/>
      </rPr>
      <t xml:space="preserve"> : Ciri carian, perkongsian maklumat, dan kolaborasi pengetahuan (seperti tag, komen, forum, dan FAQ) mula disokong dan digunakan secara aktif.</t>
    </r>
  </si>
  <si>
    <r>
      <rPr>
        <b/>
        <sz val="14"/>
        <color theme="1"/>
        <rFont val="Arial"/>
        <family val="2"/>
      </rPr>
      <t>2.00</t>
    </r>
    <r>
      <rPr>
        <sz val="14"/>
        <color theme="1"/>
        <rFont val="Arial"/>
        <family val="2"/>
      </rPr>
      <t xml:space="preserve"> : Integrasi SPP dengan sistem kerja lain seperti pengurusan projek, HR, atau latihan berlaku secara meluas, dengan majoriti kakitangan sasaran menggunakannya.</t>
    </r>
  </si>
  <si>
    <r>
      <rPr>
        <b/>
        <sz val="14"/>
        <color theme="1"/>
        <rFont val="Arial"/>
        <family val="2"/>
      </rPr>
      <t>2.25</t>
    </r>
    <r>
      <rPr>
        <sz val="14"/>
        <color theme="1"/>
        <rFont val="Arial"/>
        <family val="2"/>
      </rPr>
      <t xml:space="preserve"> : Penggunaan SPP membantu mengurangkan masa untuk mencari maklumat di beberapa unit kerja yang sebelumnya mengambil masa lebih lama.</t>
    </r>
  </si>
  <si>
    <r>
      <rPr>
        <b/>
        <sz val="14"/>
        <color theme="1"/>
        <rFont val="Arial"/>
        <family val="2"/>
      </rPr>
      <t>2.50</t>
    </r>
    <r>
      <rPr>
        <sz val="14"/>
        <color theme="1"/>
        <rFont val="Arial"/>
        <family val="2"/>
      </rPr>
      <t xml:space="preserve"> : Akses maklumat menjadi lebih pantas dan menyokong proses membuat keputusan serta penyelesaian masalah merentas jabatan.</t>
    </r>
  </si>
  <si>
    <r>
      <rPr>
        <b/>
        <sz val="14"/>
        <color theme="1"/>
        <rFont val="Arial"/>
        <family val="2"/>
      </rPr>
      <t>2.75</t>
    </r>
    <r>
      <rPr>
        <sz val="14"/>
        <color theme="1"/>
        <rFont val="Arial"/>
        <family val="2"/>
      </rPr>
      <t xml:space="preserve"> : Data menunjukkan bahawa penggunaan SPP menyumbang kepada peningkatan produktiviti, pematuhan SOP, serta kualiti perkhidmatan organisasi.</t>
    </r>
  </si>
  <si>
    <r>
      <rPr>
        <b/>
        <sz val="14"/>
        <color theme="1"/>
        <rFont val="Arial"/>
        <family val="2"/>
      </rPr>
      <t>3.00</t>
    </r>
    <r>
      <rPr>
        <sz val="14"/>
        <color theme="1"/>
        <rFont val="Arial"/>
        <family val="2"/>
      </rPr>
      <t xml:space="preserve"> : SPP mencapai tahap matang di mana akses maklumat relevan semakin luas, menyokong inovasi, meningkatkan prestasi organisasi, dan mendapat pengiktirafan dalaman serta luaran.</t>
    </r>
  </si>
  <si>
    <r>
      <rPr>
        <b/>
        <sz val="14"/>
        <color theme="1"/>
        <rFont val="Arial"/>
        <family val="2"/>
      </rPr>
      <t>0.00</t>
    </r>
    <r>
      <rPr>
        <sz val="14"/>
        <color theme="1"/>
        <rFont val="Arial"/>
        <family val="2"/>
      </rPr>
      <t xml:space="preserve"> : Tiada dokumentasi rasmi yang menyatakan dengan jelas prosedur, kaedah, atau proses pengumpulan dan penyebaran pengetahuan dalam organisasi.</t>
    </r>
  </si>
  <si>
    <r>
      <rPr>
        <b/>
        <sz val="14"/>
        <color theme="1"/>
        <rFont val="Arial"/>
        <family val="2"/>
      </rPr>
      <t>0.25</t>
    </r>
    <r>
      <rPr>
        <sz val="14"/>
        <color theme="1"/>
        <rFont val="Arial"/>
        <family val="2"/>
      </rPr>
      <t xml:space="preserve"> : Keperluan untuk berkongsi pengetahuan hanya disebut secara umum dalam polisi atau garis panduan tanpa sebarang proses atau langkah yang terperinci.</t>
    </r>
  </si>
  <si>
    <r>
      <rPr>
        <b/>
        <sz val="14"/>
        <color theme="1"/>
        <rFont val="Arial"/>
        <family val="2"/>
      </rPr>
      <t>0.50</t>
    </r>
    <r>
      <rPr>
        <sz val="14"/>
        <color theme="1"/>
        <rFont val="Arial"/>
        <family val="2"/>
      </rPr>
      <t xml:space="preserve"> : Saluran asas dan jenis pengetahuan utama (seperti dokumen, SOP, atau hasil pembelajaran) telah dikenal pasti, namun masih belum disusun dalam format yang seragam.</t>
    </r>
  </si>
  <si>
    <r>
      <rPr>
        <b/>
        <sz val="14"/>
        <color theme="1"/>
        <rFont val="Arial"/>
        <family val="2"/>
      </rPr>
      <t>0.75</t>
    </r>
    <r>
      <rPr>
        <sz val="14"/>
        <color theme="1"/>
        <rFont val="Arial"/>
        <family val="2"/>
      </rPr>
      <t xml:space="preserve"> : Proses pengumpulan, semakan, dan muat naik pengetahuan, termasuk saluran edaran maklumat, telah didokumentasikan dengan jelas tetapi belum dilaksanakan secara penuh.</t>
    </r>
  </si>
  <si>
    <r>
      <rPr>
        <b/>
        <sz val="14"/>
        <color theme="1"/>
        <rFont val="Arial"/>
        <family val="2"/>
      </rPr>
      <t>1.00</t>
    </r>
    <r>
      <rPr>
        <sz val="14"/>
        <color theme="1"/>
        <rFont val="Arial"/>
        <family val="2"/>
      </rPr>
      <t xml:space="preserve"> : Rangka kerja lengkap merangkumi kategori pengetahuan, jadual kemas kini, peranan penjaga pengetahuan, serta kaedah penyebaran telah diluluskan tetapi penggunaannya masih terhad kepada beberapa unit.</t>
    </r>
  </si>
  <si>
    <r>
      <rPr>
        <b/>
        <sz val="14"/>
        <color theme="1"/>
        <rFont val="Arial"/>
        <family val="2"/>
      </rPr>
      <t>1.25</t>
    </r>
    <r>
      <rPr>
        <sz val="14"/>
        <color theme="1"/>
        <rFont val="Arial"/>
        <family val="2"/>
      </rPr>
      <t xml:space="preserve"> : Pengetahuan mula dikumpulkan secara berjadual dan diedarkan kepada kumpulan kakitangan terpilih yang relevan dengan keperluan kerja mereka.</t>
    </r>
  </si>
  <si>
    <r>
      <rPr>
        <b/>
        <sz val="14"/>
        <color theme="1"/>
        <rFont val="Arial"/>
        <family val="2"/>
      </rPr>
      <t>1.50</t>
    </r>
    <r>
      <rPr>
        <sz val="14"/>
        <color theme="1"/>
        <rFont val="Arial"/>
        <family val="2"/>
      </rPr>
      <t xml:space="preserve"> : Repositori pengetahuan terpusat mula berfungsi aktif, membolehkan staf mengakses dokumen semasa berdasarkan tahap peranan dan keperluan masing-masing.</t>
    </r>
  </si>
  <si>
    <r>
      <rPr>
        <b/>
        <sz val="14"/>
        <color theme="1"/>
        <rFont val="Arial"/>
        <family val="2"/>
      </rPr>
      <t>1.75</t>
    </r>
    <r>
      <rPr>
        <sz val="14"/>
        <color theme="1"/>
        <rFont val="Arial"/>
        <family val="2"/>
      </rPr>
      <t xml:space="preserve"> : Penyebaran pengetahuan dilakukan melalui pelbagai saluran seperti portal dalaman, e‑mel, sesi latihan, dan komuniti amalan yang menjangkau sebahagian besar kakitangan sasaran.</t>
    </r>
  </si>
  <si>
    <r>
      <rPr>
        <b/>
        <sz val="14"/>
        <color theme="1"/>
        <rFont val="Arial"/>
        <family val="2"/>
      </rPr>
      <t>2.00</t>
    </r>
    <r>
      <rPr>
        <sz val="14"/>
        <color theme="1"/>
        <rFont val="Arial"/>
        <family val="2"/>
      </rPr>
      <t xml:space="preserve"> : Pengumpulan automatik serta edaran maklumat secara terarah melalui notifikasi dan tag peranan memastikan kakitangan relevan menerima maklumat tepat pada masa yang diperlukan.</t>
    </r>
  </si>
  <si>
    <r>
      <rPr>
        <b/>
        <sz val="14"/>
        <color theme="1"/>
        <rFont val="Arial"/>
        <family val="2"/>
      </rPr>
      <t>2.25</t>
    </r>
    <r>
      <rPr>
        <sz val="14"/>
        <color theme="1"/>
        <rFont val="Arial"/>
        <family val="2"/>
      </rPr>
      <t xml:space="preserve"> : Akses kepada pengetahuan terbukti dapat meningkatkan keberkesanan penyelesaian kerja di beberapa unit perkhidmatan tertentu.</t>
    </r>
  </si>
  <si>
    <r>
      <rPr>
        <b/>
        <sz val="14"/>
        <color theme="1"/>
        <rFont val="Arial"/>
        <family val="2"/>
      </rPr>
      <t>2.50</t>
    </r>
    <r>
      <rPr>
        <sz val="14"/>
        <color theme="1"/>
        <rFont val="Arial"/>
        <family val="2"/>
      </rPr>
      <t xml:space="preserve"> : Latihan dan penyediaan bahan pengetahuan berkualiti membantu meningkatkan kompetensi serta pemahaman kakitangan di pelbagai jabatan.</t>
    </r>
  </si>
  <si>
    <r>
      <rPr>
        <b/>
        <sz val="14"/>
        <color theme="1"/>
        <rFont val="Arial"/>
        <family val="2"/>
      </rPr>
      <t>2.75</t>
    </r>
    <r>
      <rPr>
        <sz val="14"/>
        <color theme="1"/>
        <rFont val="Arial"/>
        <family val="2"/>
      </rPr>
      <t xml:space="preserve"> : Data menunjukkan hubungan positif antara penggunaan pengetahuan dengan peningkatan prestasi kerja dan kualiti output organisasi.</t>
    </r>
  </si>
  <si>
    <r>
      <rPr>
        <b/>
        <sz val="14"/>
        <color theme="1"/>
        <rFont val="Arial"/>
        <family val="2"/>
      </rPr>
      <t>3.00</t>
    </r>
    <r>
      <rPr>
        <sz val="14"/>
        <color theme="1"/>
        <rFont val="Arial"/>
        <family val="2"/>
      </rPr>
      <t xml:space="preserve"> : Pengurusan pengetahuan yang mantap menjadi pemacu utama pembangunan kemahiran organisasi dan pencapaian prestasi operasi yang diiktiraf secara meluas.</t>
    </r>
  </si>
  <si>
    <r>
      <rPr>
        <b/>
        <sz val="14"/>
        <color theme="1"/>
        <rFont val="Arial"/>
        <family val="2"/>
      </rPr>
      <t>0.00</t>
    </r>
    <r>
      <rPr>
        <sz val="14"/>
        <color theme="1"/>
        <rFont val="Arial"/>
        <family val="2"/>
      </rPr>
      <t xml:space="preserve"> : Tiada dokumentasi rasmi yang menjelaskan bagaimana pengetahuan dikumpulkan, disebarkan, atau digunakan dalam proses membuat keputusan organisasi.</t>
    </r>
  </si>
  <si>
    <r>
      <rPr>
        <b/>
        <sz val="14"/>
        <color theme="1"/>
        <rFont val="Arial"/>
        <family val="2"/>
      </rPr>
      <t>0.25</t>
    </r>
    <r>
      <rPr>
        <sz val="14"/>
        <color theme="1"/>
        <rFont val="Arial"/>
        <family val="2"/>
      </rPr>
      <t xml:space="preserve"> : Polisi umum mengenai pengumpulan dan penyebaran pengetahuan telah direkodkan, tetapi masih tanpa format standard atau mekanisme pelaksanaan yang jelas.</t>
    </r>
  </si>
  <si>
    <r>
      <rPr>
        <b/>
        <sz val="14"/>
        <color theme="1"/>
        <rFont val="Arial"/>
        <family val="2"/>
      </rPr>
      <t>0.50</t>
    </r>
    <r>
      <rPr>
        <sz val="14"/>
        <color theme="1"/>
        <rFont val="Arial"/>
        <family val="2"/>
      </rPr>
      <t xml:space="preserve"> : Format asas untuk pengumpulan data serta saluran penyebaran maklumat telah dikenal pasti, namun pelaksanaannya masih pada peringkat awal.</t>
    </r>
  </si>
  <si>
    <r>
      <rPr>
        <b/>
        <sz val="14"/>
        <color theme="1"/>
        <rFont val="Arial"/>
        <family val="2"/>
      </rPr>
      <t>0.75</t>
    </r>
    <r>
      <rPr>
        <sz val="14"/>
        <color theme="1"/>
        <rFont val="Arial"/>
        <family val="2"/>
      </rPr>
      <t xml:space="preserve"> : SOP lengkap meliputi kaedah pengumpulan data, penyimpanan, analisis, serta proses edaran maklumat telah dibangunkan dan didokumenkan.</t>
    </r>
  </si>
  <si>
    <r>
      <rPr>
        <b/>
        <sz val="14"/>
        <color theme="1"/>
        <rFont val="Arial"/>
        <family val="2"/>
      </rPr>
      <t>1.00</t>
    </r>
    <r>
      <rPr>
        <sz val="14"/>
        <color theme="1"/>
        <rFont val="Arial"/>
        <family val="2"/>
      </rPr>
      <t xml:space="preserve"> : Rangka kerja pengurusan pengetahuan telah diluluskan dengan jadual kemas kini ditetapkan, tetapi pelaksanaannya masih belum menyeluruh di seluruh organisasi.</t>
    </r>
  </si>
  <si>
    <r>
      <rPr>
        <b/>
        <sz val="14"/>
        <color theme="1"/>
        <rFont val="Arial"/>
        <family val="2"/>
      </rPr>
      <t>1.25</t>
    </r>
    <r>
      <rPr>
        <sz val="14"/>
        <color theme="1"/>
        <rFont val="Arial"/>
        <family val="2"/>
      </rPr>
      <t xml:space="preserve"> : Data mula dikumpulkan mengikut jadual tertentu dan dikongsi secara manual kepada kumpulan kakitangan atau unit terpilih.</t>
    </r>
  </si>
  <si>
    <r>
      <rPr>
        <b/>
        <sz val="14"/>
        <color theme="1"/>
        <rFont val="Arial"/>
        <family val="2"/>
      </rPr>
      <t>1.50</t>
    </r>
    <r>
      <rPr>
        <sz val="14"/>
        <color theme="1"/>
        <rFont val="Arial"/>
        <family val="2"/>
      </rPr>
      <t xml:space="preserve"> : Data disimpan dengan teratur dalam repositori pusat yang boleh diakses oleh kakitangan tertentu mengikut keperluan mereka.</t>
    </r>
  </si>
  <si>
    <r>
      <rPr>
        <b/>
        <sz val="14"/>
        <color theme="1"/>
        <rFont val="Arial"/>
        <family val="2"/>
      </rPr>
      <t>3.00</t>
    </r>
    <r>
      <rPr>
        <sz val="14"/>
        <color theme="1"/>
        <rFont val="Arial"/>
        <family val="2"/>
      </rPr>
      <t xml:space="preserve"> : Sistem data dan pengetahuan yang mantap menjadi asas utama untuk strategi organisasi, sekali gus diiktiraf di peringkat dalaman mahupun luaran.</t>
    </r>
  </si>
  <si>
    <t>Tahap Kematangan Organisasi</t>
  </si>
  <si>
    <t>Organisasi telah membangunkan struktur dan proses kerja asas yang kukuh, dengan pelaksanaan yang lebih stabil dan boleh dijangka. Keupayaan asas dalam tadbir urus mula kelihatan.</t>
  </si>
  <si>
    <t>Organisasi berada pada tahap asas dengan struktur, proses kerja dan tadbir urus yang masih belum terbentuk sepenuhnya atau lemah. Pelaksanaan bersifat ad hoc dan tidak konsisten.</t>
  </si>
  <si>
    <t>Organisasi menunjukkan pelaksanaan amalan pengurusan yang sistematik serta peningkatan dalam struktur dalaman dan keberkesanan operasi. Proses mula menghasilkan impak positif.</t>
  </si>
  <si>
    <t>Organisasi melaksanakan sistem dan amalan terbaik secara menyeluruh dengan prestasi yang tinggi, konsisten dan terbukti berkesan dalam semua aspek pengurusan.</t>
  </si>
  <si>
    <t>Organisasi mencapai tahap kecemerlangan strategik dan inovatif yang memberi impak besar serta diiktiraf di peringkat nasional dan antarabangsa.</t>
  </si>
  <si>
    <t>Tahap Rintis adalah titik mula bagi jabatan atau agensi yang baharu ditubuhkan di peringkat daerah atau negeri.</t>
  </si>
  <si>
    <t>Pada tahap Teguh, organisasi boleh dijadikan contoh awal dalam kalangan jabatan atau agensi kerajaan negeri.</t>
  </si>
  <si>
    <t>Organisasi di tahap Maju sesuai menjadi penanda aras kemajuan dalam negeri dan zon serantau.</t>
  </si>
  <si>
    <t>Model organisasi tahap Mampan wajar dijadikan rujukan bagi agensi yang ingin membina daya saing mampan.</t>
  </si>
  <si>
    <t>Contoh organisasi ditahap Cemerlang boleh diangkat sebagai rujukan amalan yang baik di peringkat negeri dan kebangsaan.</t>
  </si>
  <si>
    <t>Paling Unggu dan menjadi penanda aras utama, tarbaik serta pusat rujukan bertaraf global dalam sektor awam.</t>
  </si>
  <si>
    <t>RINTIS</t>
  </si>
  <si>
    <t>TEGUH</t>
  </si>
  <si>
    <t>MAJU</t>
  </si>
  <si>
    <t>CEMERLANG</t>
  </si>
  <si>
    <t>SKOR MARKAH</t>
  </si>
  <si>
    <t>TAHAP</t>
  </si>
  <si>
    <t>DEFINISI</t>
  </si>
  <si>
    <t>RUJUKAN DAN PERANAN</t>
  </si>
  <si>
    <t>TAHAP KEMATANGAN ORGANISASI - ANUGERAH PAHANG 1st</t>
  </si>
  <si>
    <t>APF GOVX 04 - Penilaian Prestasi Kendiri</t>
  </si>
  <si>
    <t>UNGGUL</t>
  </si>
  <si>
    <t>MAMPAN</t>
  </si>
  <si>
    <r>
      <rPr>
        <b/>
        <sz val="14"/>
        <rFont val="Arial"/>
        <family val="2"/>
      </rPr>
      <t>•Skor 0</t>
    </r>
    <r>
      <rPr>
        <sz val="14"/>
        <rFont val="Arial"/>
        <family val="2"/>
      </rPr>
      <t xml:space="preserve">: Tidak didokumentasikan.
</t>
    </r>
  </si>
  <si>
    <r>
      <rPr>
        <b/>
        <sz val="14"/>
        <rFont val="Arial"/>
        <family val="2"/>
      </rPr>
      <t>•Skor 0</t>
    </r>
    <r>
      <rPr>
        <sz val="14"/>
        <rFont val="Arial"/>
        <family val="2"/>
      </rPr>
      <t>: Tidak didokumentasikan.</t>
    </r>
  </si>
  <si>
    <r>
      <rPr>
        <b/>
        <sz val="14"/>
        <rFont val="Arial"/>
        <family val="2"/>
      </rPr>
      <t>•Skor 0</t>
    </r>
    <r>
      <rPr>
        <sz val="14"/>
        <rFont val="Arial"/>
        <family val="2"/>
      </rPr>
      <t>: Tidak terdapat dokumentasi mengenai pengukuran outcome.</t>
    </r>
  </si>
  <si>
    <r>
      <rPr>
        <b/>
        <sz val="14"/>
        <rFont val="Arial"/>
        <family val="2"/>
      </rPr>
      <t>•Skor 0</t>
    </r>
    <r>
      <rPr>
        <sz val="14"/>
        <rFont val="Arial"/>
        <family val="2"/>
      </rPr>
      <t>: Tidak terdapat dokumentasi mengenai pelaporan outcome.</t>
    </r>
  </si>
  <si>
    <r>
      <rPr>
        <b/>
        <sz val="14"/>
        <rFont val="Arial"/>
        <family val="2"/>
      </rPr>
      <t>•Skor 0</t>
    </r>
    <r>
      <rPr>
        <sz val="14"/>
        <rFont val="Arial"/>
        <family val="2"/>
      </rPr>
      <t>: Tidak terdapat dokumentasi mengenai penilaian dan  penambahbaikan outcome.</t>
    </r>
  </si>
  <si>
    <r>
      <rPr>
        <b/>
        <sz val="14"/>
        <rFont val="Arial"/>
        <family val="2"/>
      </rPr>
      <t>•Skor 0</t>
    </r>
    <r>
      <rPr>
        <sz val="14"/>
        <rFont val="Arial"/>
        <family val="2"/>
      </rPr>
      <t>: Tidak terdapat dokumentasi mengenai sistem pengurusan  pengetahuan.</t>
    </r>
  </si>
  <si>
    <r>
      <rPr>
        <b/>
        <sz val="14"/>
        <rFont val="Arial"/>
        <family val="2"/>
      </rPr>
      <t>•Skor 0</t>
    </r>
    <r>
      <rPr>
        <sz val="14"/>
        <rFont val="Arial"/>
        <family val="2"/>
      </rPr>
      <t>: Tidak terdapat dokumentasi mengenai proses pengumpulan dan  penyebaran pengetahuan.</t>
    </r>
  </si>
  <si>
    <r>
      <rPr>
        <b/>
        <sz val="14"/>
        <color theme="1"/>
        <rFont val="Arial"/>
        <family val="2"/>
      </rPr>
      <t>2.75</t>
    </r>
    <r>
      <rPr>
        <sz val="14"/>
        <color theme="1"/>
        <rFont val="Arial"/>
        <family val="2"/>
      </rPr>
      <t xml:space="preserve"> : Analisis outcome menunjukkan bahawa data dan pengetahuan ini turut membantu meningkatkan kemahiran serta produktiviti kakitangan.</t>
    </r>
  </si>
  <si>
    <r>
      <rPr>
        <b/>
        <sz val="14"/>
        <color theme="1"/>
        <rFont val="Arial"/>
        <family val="2"/>
      </rPr>
      <t>2.50</t>
    </r>
    <r>
      <rPr>
        <sz val="14"/>
        <color theme="1"/>
        <rFont val="Arial"/>
        <family val="2"/>
      </rPr>
      <t xml:space="preserve"> : Data mula digunakan secara aktif untuk menyokong pembuatan keputusan yang lebih cepat, tepat, dan berkesan di pelbagai jabatan.</t>
    </r>
  </si>
  <si>
    <r>
      <rPr>
        <b/>
        <sz val="14"/>
        <color theme="1"/>
        <rFont val="Arial"/>
        <family val="2"/>
      </rPr>
      <t>2.25</t>
    </r>
    <r>
      <rPr>
        <sz val="14"/>
        <color theme="1"/>
        <rFont val="Arial"/>
        <family val="2"/>
      </rPr>
      <t xml:space="preserve"> : Akses kepada data yang tepat waktu membantu mempercepatkan penyelesaian masalah di unit-unit tertentu.</t>
    </r>
  </si>
  <si>
    <r>
      <rPr>
        <b/>
        <sz val="14"/>
        <color theme="1"/>
        <rFont val="Arial"/>
        <family val="2"/>
      </rPr>
      <t>2.00</t>
    </r>
    <r>
      <rPr>
        <sz val="14"/>
        <color theme="1"/>
        <rFont val="Arial"/>
        <family val="2"/>
      </rPr>
      <t xml:space="preserve"> : Penyebaran maklumat dilakukan secara automatik dengan notifikasi kepada kakitangan relevan, membolehkan akses masa nyata kepada data terkini.</t>
    </r>
  </si>
  <si>
    <r>
      <rPr>
        <b/>
        <sz val="14"/>
        <color theme="1"/>
        <rFont val="Arial"/>
        <family val="2"/>
      </rPr>
      <t>1.75</t>
    </r>
    <r>
      <rPr>
        <sz val="14"/>
        <color theme="1"/>
        <rFont val="Arial"/>
        <family val="2"/>
      </rPr>
      <t xml:space="preserve"> : Data dan pengetahuan dikemas kini secara berkala serta diedarkan melalui pelbagai saluran seperti portal dalaman, e-mel, atau dashboard digital.</t>
    </r>
  </si>
  <si>
    <r>
      <t xml:space="preserve">Cadangan Soalan
</t>
    </r>
    <r>
      <rPr>
        <b/>
        <i/>
        <sz val="14"/>
        <rFont val="Arial"/>
        <family val="2"/>
      </rPr>
      <t>Probable Questions</t>
    </r>
  </si>
  <si>
    <r>
      <t xml:space="preserve">Pembuktian
</t>
    </r>
    <r>
      <rPr>
        <b/>
        <i/>
        <sz val="14"/>
        <rFont val="Arial"/>
        <family val="2"/>
      </rPr>
      <t>Evidence</t>
    </r>
  </si>
  <si>
    <t>Kriteria 3: STRATEGI  (90 markah)</t>
  </si>
  <si>
    <t>SWOT</t>
  </si>
  <si>
    <t>Strength, Weakness, Opportunity, Treat - adalah satu alat analisis strategik yang digunakan untuk menilai kedudukan semasa.</t>
  </si>
  <si>
    <t>RACI</t>
  </si>
  <si>
    <t>Responsible, Accountable, Consulted, Informed - satu alat pengurusan projek yang digunakan untuk menjelaskan peranan dan tanggungjawab.</t>
  </si>
  <si>
    <t>NPS</t>
  </si>
  <si>
    <t>Net Promote Score - mengukur kesetiaan pelanggan terhadap jenama atau organisasi secara keseluruhan.</t>
  </si>
  <si>
    <t>CSAT</t>
  </si>
  <si>
    <t>Customer Satisfaction Score - mengukur kepuasan pelanggan terhadap sesuatu interaksi, produk atau perkhidmatan.</t>
  </si>
  <si>
    <t>SLA</t>
  </si>
  <si>
    <t>Service Level Agreement - perjanjian formal antara penyedia perkhidmatan (jabatan/agensi/unit) dengan pelanggan.</t>
  </si>
  <si>
    <t>SPP</t>
  </si>
  <si>
    <t>Sistem Pengurusan Pengetahuan</t>
  </si>
  <si>
    <t>SOP</t>
  </si>
  <si>
    <t>Standard Operation Procedure</t>
  </si>
  <si>
    <t>KMS</t>
  </si>
  <si>
    <t>Knowledge Management System</t>
  </si>
  <si>
    <t>SSO</t>
  </si>
  <si>
    <t>Single Sign On</t>
  </si>
  <si>
    <t>CoP</t>
  </si>
  <si>
    <t>Community of Practice</t>
  </si>
  <si>
    <t>PDCA</t>
  </si>
  <si>
    <t>Plan, Do, Check and Action</t>
  </si>
  <si>
    <t>KPI</t>
  </si>
  <si>
    <t>Key Performance Index</t>
  </si>
  <si>
    <t>OKU</t>
  </si>
  <si>
    <t>Orang Kurang Upaya</t>
  </si>
  <si>
    <t>ROI</t>
  </si>
  <si>
    <t>Return of Investment</t>
  </si>
  <si>
    <t>QC</t>
  </si>
  <si>
    <t>Quality Control</t>
  </si>
  <si>
    <t>NCR</t>
  </si>
  <si>
    <t>Non-Conformance Report</t>
  </si>
  <si>
    <t>ISO</t>
  </si>
  <si>
    <t>International Organization for Standardization</t>
  </si>
  <si>
    <t>OT</t>
  </si>
  <si>
    <t>Over Time</t>
  </si>
  <si>
    <t>PESTEL</t>
  </si>
  <si>
    <t>Political, Economic, Social, Technological, Environmental, Legal</t>
  </si>
  <si>
    <t>HR</t>
  </si>
  <si>
    <t>Human Resources</t>
  </si>
  <si>
    <t>CEO</t>
  </si>
  <si>
    <t>Chief Executive Officer</t>
  </si>
  <si>
    <r>
      <rPr>
        <b/>
        <sz val="14"/>
        <rFont val="Arial"/>
        <family val="2"/>
      </rPr>
      <t>2.00</t>
    </r>
    <r>
      <rPr>
        <sz val="14"/>
        <rFont val="Arial"/>
        <family val="2"/>
      </rPr>
      <t xml:space="preserve"> : Penilaian output dijalankan secara sistematik di seluruh organisasi dengan data yang dibandingkan dengan sasaran, disemak silang, dan</t>
    </r>
    <r>
      <rPr>
        <sz val="14"/>
        <color rgb="FFFF0000"/>
        <rFont val="Arial"/>
        <family val="2"/>
      </rPr>
      <t xml:space="preserve"> </t>
    </r>
    <r>
      <rPr>
        <sz val="14"/>
        <rFont val="Arial"/>
        <family val="2"/>
      </rPr>
      <t>disimpan/direkod dalam bentuk digital untuk rujukan masa depan.</t>
    </r>
  </si>
  <si>
    <t>APF Glosary</t>
  </si>
  <si>
    <t>-</t>
  </si>
  <si>
    <r>
      <rPr>
        <b/>
        <sz val="14"/>
        <rFont val="Arial"/>
        <family val="2"/>
      </rPr>
      <t>•Skor 0</t>
    </r>
    <r>
      <rPr>
        <sz val="14"/>
        <rFont val="Arial"/>
        <family val="2"/>
      </rPr>
      <t xml:space="preserve">: Tidak didokumentasikan. 
</t>
    </r>
  </si>
  <si>
    <r>
      <rPr>
        <b/>
        <sz val="14"/>
        <rFont val="Arial"/>
        <family val="2"/>
      </rPr>
      <t>•Skor 1</t>
    </r>
    <r>
      <rPr>
        <sz val="14"/>
        <rFont val="Arial"/>
        <family val="2"/>
      </rPr>
      <t>: Didokumentasikan.      (15 markah).</t>
    </r>
  </si>
  <si>
    <r>
      <t>•</t>
    </r>
    <r>
      <rPr>
        <b/>
        <sz val="14"/>
        <rFont val="Arial"/>
        <family val="2"/>
      </rPr>
      <t>Skor 1</t>
    </r>
    <r>
      <rPr>
        <sz val="14"/>
        <rFont val="Arial"/>
        <family val="2"/>
      </rPr>
      <t>: Didokumentasikan.      (15 markah).</t>
    </r>
  </si>
  <si>
    <r>
      <t>•</t>
    </r>
    <r>
      <rPr>
        <b/>
        <sz val="14"/>
        <rFont val="Arial"/>
        <family val="2"/>
      </rPr>
      <t>Skor 2</t>
    </r>
    <r>
      <rPr>
        <sz val="14"/>
        <rFont val="Arial"/>
        <family val="2"/>
      </rPr>
      <t>: Diterjemahkan kepada tindakan nyata. (15 markah).</t>
    </r>
  </si>
  <si>
    <r>
      <t>•</t>
    </r>
    <r>
      <rPr>
        <b/>
        <sz val="14"/>
        <rFont val="Arial"/>
        <family val="2"/>
      </rPr>
      <t>Skor 3</t>
    </r>
    <r>
      <rPr>
        <sz val="14"/>
        <rFont val="Arial"/>
        <family val="2"/>
      </rPr>
      <t>: Menghasilkan peningkatan produktiviti. (15 markah).</t>
    </r>
  </si>
  <si>
    <r>
      <rPr>
        <b/>
        <sz val="14"/>
        <rFont val="Arial"/>
        <family val="2"/>
      </rPr>
      <t>•Skor 2</t>
    </r>
    <r>
      <rPr>
        <sz val="14"/>
        <rFont val="Arial"/>
        <family val="2"/>
      </rPr>
      <t>: Dilaksanakan dan dihadiri oleh pemimpin.                  (15 markah).</t>
    </r>
  </si>
  <si>
    <r>
      <rPr>
        <b/>
        <sz val="14"/>
        <rFont val="Arial"/>
        <family val="2"/>
      </rPr>
      <t>•Skor 1</t>
    </r>
    <r>
      <rPr>
        <sz val="14"/>
        <rFont val="Arial"/>
        <family val="2"/>
      </rPr>
      <t>: Didokumentasikan tetapi tidak memenuhi kriteria SMART  sepenuhnya.  (10 markah).</t>
    </r>
  </si>
  <si>
    <r>
      <rPr>
        <b/>
        <sz val="14"/>
        <rFont val="Arial"/>
        <family val="2"/>
      </rPr>
      <t>•Skor 3</t>
    </r>
    <r>
      <rPr>
        <sz val="14"/>
        <rFont val="Arial"/>
        <family val="2"/>
      </rPr>
      <t>: Meningkatkan kecekapan dan keberkesanan kepimpinan.                (15 markah).</t>
    </r>
  </si>
  <si>
    <r>
      <rPr>
        <b/>
        <sz val="14"/>
        <rFont val="Arial"/>
        <family val="2"/>
      </rPr>
      <t>•Skor 2</t>
    </r>
    <r>
      <rPr>
        <sz val="14"/>
        <rFont val="Arial"/>
        <family val="2"/>
      </rPr>
      <t>: Didokumentasikan dan memenuhi kriteria SMART.                     (10 markah).</t>
    </r>
  </si>
  <si>
    <r>
      <rPr>
        <b/>
        <sz val="14"/>
        <rFont val="Arial"/>
        <family val="2"/>
      </rPr>
      <t>•Skor 3</t>
    </r>
    <r>
      <rPr>
        <sz val="14"/>
        <rFont val="Arial"/>
        <family val="2"/>
      </rPr>
      <t>: Mencapai hasil yang diinginkan.         (10 markah).</t>
    </r>
  </si>
  <si>
    <r>
      <rPr>
        <b/>
        <sz val="14"/>
        <rFont val="Arial"/>
        <family val="2"/>
      </rPr>
      <t>•Skor 1</t>
    </r>
    <r>
      <rPr>
        <sz val="14"/>
        <rFont val="Arial"/>
        <family val="2"/>
      </rPr>
      <t>: Didokumentasikan.      (10 markah).</t>
    </r>
  </si>
  <si>
    <r>
      <rPr>
        <b/>
        <sz val="14"/>
        <rFont val="Arial"/>
        <family val="2"/>
      </rPr>
      <t>•Skor 2</t>
    </r>
    <r>
      <rPr>
        <sz val="14"/>
        <rFont val="Arial"/>
        <family val="2"/>
      </rPr>
      <t>: Selaras dengan visi dan misi organisasi. (10 markah).</t>
    </r>
  </si>
  <si>
    <r>
      <rPr>
        <b/>
        <sz val="14"/>
        <rFont val="Arial"/>
        <family val="2"/>
      </rPr>
      <t>•Skor 3</t>
    </r>
    <r>
      <rPr>
        <sz val="14"/>
        <rFont val="Arial"/>
        <family val="2"/>
      </rPr>
      <t>: Menyumbang kepada pencapaian visi dan misi.                    (10 markah).</t>
    </r>
  </si>
  <si>
    <r>
      <rPr>
        <b/>
        <sz val="14"/>
        <rFont val="Arial"/>
        <family val="2"/>
      </rPr>
      <t>•Skor 2</t>
    </r>
    <r>
      <rPr>
        <sz val="14"/>
        <rFont val="Arial"/>
        <family val="2"/>
      </rPr>
      <t>: Dilakukan secara berkala.           (10 markah).</t>
    </r>
  </si>
  <si>
    <r>
      <rPr>
        <b/>
        <sz val="14"/>
        <rFont val="Arial"/>
        <family val="2"/>
      </rPr>
      <t>•Skor 3</t>
    </r>
    <r>
      <rPr>
        <sz val="14"/>
        <rFont val="Arial"/>
        <family val="2"/>
      </rPr>
      <t>: Digunakan untuk membuat penambahbaikan.        (10 markah).</t>
    </r>
  </si>
  <si>
    <r>
      <rPr>
        <b/>
        <sz val="14"/>
        <rFont val="Arial"/>
        <family val="2"/>
      </rPr>
      <t>•Skor 3</t>
    </r>
    <r>
      <rPr>
        <sz val="14"/>
        <rFont val="Arial"/>
        <family val="2"/>
      </rPr>
      <t>: Mencapai matlamat yang ditetapkan.                  (10 markah).</t>
    </r>
  </si>
  <si>
    <r>
      <rPr>
        <b/>
        <sz val="14"/>
        <rFont val="Arial"/>
        <family val="2"/>
      </rPr>
      <t>•Skor 2</t>
    </r>
    <r>
      <rPr>
        <sz val="14"/>
        <rFont val="Arial"/>
        <family val="2"/>
      </rPr>
      <t>: Diterjemahkan ke dalam pelan tindakan spesifik.                     (10 markah).</t>
    </r>
  </si>
  <si>
    <t>Penilai</t>
  </si>
  <si>
    <r>
      <rPr>
        <b/>
        <sz val="14"/>
        <rFont val="Arial"/>
        <family val="2"/>
      </rPr>
      <t>•Skor 2</t>
    </r>
    <r>
      <rPr>
        <sz val="14"/>
        <rFont val="Arial"/>
        <family val="2"/>
      </rPr>
      <t>: Dilakukan dengan efisien.           (10 markah).</t>
    </r>
  </si>
  <si>
    <r>
      <rPr>
        <b/>
        <sz val="14"/>
        <rFont val="Arial"/>
        <family val="2"/>
      </rPr>
      <t>•Skor 3</t>
    </r>
    <r>
      <rPr>
        <sz val="14"/>
        <rFont val="Arial"/>
        <family val="2"/>
      </rPr>
      <t>: Menyumbang kepada pencapaian objektif strategik.         (10 markah).</t>
    </r>
  </si>
  <si>
    <r>
      <rPr>
        <b/>
        <sz val="14"/>
        <rFont val="Arial"/>
        <family val="2"/>
      </rPr>
      <t>•Skor 3</t>
    </r>
    <r>
      <rPr>
        <sz val="14"/>
        <rFont val="Arial"/>
        <family val="2"/>
      </rPr>
      <t>: Membantu organisasi menyesuaikan diri dengan perubahan  persekitaran.               (10 markah).</t>
    </r>
  </si>
  <si>
    <r>
      <rPr>
        <b/>
        <sz val="14"/>
        <rFont val="Arial"/>
        <family val="2"/>
      </rPr>
      <t>•Skor 1</t>
    </r>
    <r>
      <rPr>
        <sz val="14"/>
        <rFont val="Arial"/>
        <family val="2"/>
      </rPr>
      <t>: Didokumentasikan.      (14 markah).</t>
    </r>
  </si>
  <si>
    <r>
      <rPr>
        <b/>
        <sz val="14"/>
        <rFont val="Arial"/>
        <family val="2"/>
      </rPr>
      <t>•Skor 2</t>
    </r>
    <r>
      <rPr>
        <sz val="14"/>
        <rFont val="Arial"/>
        <family val="2"/>
      </rPr>
      <t>: Mempunyai mekanisme berkesan.   (14 markah).</t>
    </r>
  </si>
  <si>
    <r>
      <rPr>
        <b/>
        <sz val="14"/>
        <rFont val="Arial"/>
        <family val="2"/>
      </rPr>
      <t>•Skor 3</t>
    </r>
    <r>
      <rPr>
        <sz val="14"/>
        <rFont val="Arial"/>
        <family val="2"/>
      </rPr>
      <t>: Meningkatkan perkhidmatan dan kepuasan pelanggan   (14 markah).</t>
    </r>
  </si>
  <si>
    <r>
      <rPr>
        <b/>
        <sz val="14"/>
        <rFont val="Arial"/>
        <family val="2"/>
      </rPr>
      <t>•Skor 1</t>
    </r>
    <r>
      <rPr>
        <sz val="14"/>
        <rFont val="Arial"/>
        <family val="2"/>
      </rPr>
      <t>: Usaha untuk mengukur didokumentasikan.      (14 markah).</t>
    </r>
  </si>
  <si>
    <r>
      <rPr>
        <b/>
        <sz val="14"/>
        <rFont val="Arial"/>
        <family val="2"/>
      </rPr>
      <t>•Skor 2</t>
    </r>
    <r>
      <rPr>
        <sz val="14"/>
        <rFont val="Arial"/>
        <family val="2"/>
      </rPr>
      <t>: Dilakukan secara berkala.           (14 markah).</t>
    </r>
  </si>
  <si>
    <r>
      <rPr>
        <b/>
        <sz val="14"/>
        <rFont val="Arial"/>
        <family val="2"/>
      </rPr>
      <t>•Skor 3</t>
    </r>
    <r>
      <rPr>
        <sz val="14"/>
        <rFont val="Arial"/>
        <family val="2"/>
      </rPr>
      <t>: Memberikan hasil yang positif.        (14 markah).</t>
    </r>
  </si>
  <si>
    <r>
      <rPr>
        <b/>
        <sz val="14"/>
        <rFont val="Arial"/>
        <family val="2"/>
      </rPr>
      <t>•Skor 1</t>
    </r>
    <r>
      <rPr>
        <sz val="14"/>
        <rFont val="Arial"/>
        <family val="2"/>
      </rPr>
      <t>: Didokumentasikan.      (12 markah).</t>
    </r>
  </si>
  <si>
    <r>
      <rPr>
        <b/>
        <sz val="14"/>
        <rFont val="Arial"/>
        <family val="2"/>
      </rPr>
      <t>•Skor 2</t>
    </r>
    <r>
      <rPr>
        <sz val="14"/>
        <rFont val="Arial"/>
        <family val="2"/>
      </rPr>
      <t>: Dikumpulkan dan digunakan secara berkala.                      (12 markah).</t>
    </r>
  </si>
  <si>
    <r>
      <rPr>
        <b/>
        <sz val="14"/>
        <rFont val="Arial"/>
        <family val="2"/>
      </rPr>
      <t>•Skor 3</t>
    </r>
    <r>
      <rPr>
        <sz val="14"/>
        <rFont val="Arial"/>
        <family val="2"/>
      </rPr>
      <t>: Meningkatkan kualiti perkhidmatan.    (12 markah).</t>
    </r>
  </si>
  <si>
    <r>
      <rPr>
        <b/>
        <sz val="14"/>
        <rFont val="Arial"/>
        <family val="2"/>
      </rPr>
      <t>•Skor 1</t>
    </r>
    <r>
      <rPr>
        <sz val="14"/>
        <rFont val="Arial"/>
        <family val="2"/>
      </rPr>
      <t>: Didokumentasikan.          (14 markah).</t>
    </r>
  </si>
  <si>
    <r>
      <rPr>
        <b/>
        <sz val="14"/>
        <rFont val="Arial"/>
        <family val="2"/>
      </rPr>
      <t>•Skor 2</t>
    </r>
    <r>
      <rPr>
        <sz val="14"/>
        <rFont val="Arial"/>
        <family val="2"/>
      </rPr>
      <t>: Dilakukan secara berkala.                 (14 markah).</t>
    </r>
  </si>
  <si>
    <r>
      <rPr>
        <b/>
        <sz val="14"/>
        <rFont val="Arial"/>
        <family val="2"/>
      </rPr>
      <t>•Skor 3</t>
    </r>
    <r>
      <rPr>
        <sz val="14"/>
        <rFont val="Arial"/>
        <family val="2"/>
      </rPr>
      <t>: Digunakan untuk menilai keberkesanan dan memperbaiki  perkhidmatan.                  (14 markah).</t>
    </r>
  </si>
  <si>
    <r>
      <t>•Skor 1</t>
    </r>
    <r>
      <rPr>
        <sz val="14"/>
        <rFont val="Arial"/>
        <family val="2"/>
      </rPr>
      <t>: Didokumentasikan.          (14 markah).</t>
    </r>
  </si>
  <si>
    <r>
      <rPr>
        <b/>
        <sz val="14"/>
        <rFont val="Arial"/>
        <family val="2"/>
      </rPr>
      <t>•Skor 2</t>
    </r>
    <r>
      <rPr>
        <sz val="14"/>
        <rFont val="Arial"/>
        <family val="2"/>
      </rPr>
      <t>: Dihasilkan secara berkala.                (14 markah).</t>
    </r>
  </si>
  <si>
    <r>
      <rPr>
        <b/>
        <sz val="14"/>
        <rFont val="Arial"/>
        <family val="2"/>
      </rPr>
      <t>•Skor 3</t>
    </r>
    <r>
      <rPr>
        <sz val="14"/>
        <rFont val="Arial"/>
        <family val="2"/>
      </rPr>
      <t>: Digunakan secara efektif dalam membuat keputusan.         (14 markah).</t>
    </r>
  </si>
  <si>
    <r>
      <rPr>
        <b/>
        <sz val="14"/>
        <rFont val="Arial"/>
        <family val="2"/>
      </rPr>
      <t>•Skor 1</t>
    </r>
    <r>
      <rPr>
        <sz val="14"/>
        <rFont val="Arial"/>
        <family val="2"/>
      </rPr>
      <t>: Didokumentasikan.           (12 markah).</t>
    </r>
  </si>
  <si>
    <r>
      <rPr>
        <b/>
        <sz val="14"/>
        <rFont val="Arial"/>
        <family val="2"/>
      </rPr>
      <t>•Skor 2</t>
    </r>
    <r>
      <rPr>
        <sz val="14"/>
        <rFont val="Arial"/>
        <family val="2"/>
      </rPr>
      <t>: Dilakukan secara berkala.                 (12 markah).</t>
    </r>
  </si>
  <si>
    <r>
      <rPr>
        <b/>
        <sz val="14"/>
        <rFont val="Arial"/>
        <family val="2"/>
      </rPr>
      <t>•Skor 3</t>
    </r>
    <r>
      <rPr>
        <sz val="14"/>
        <rFont val="Arial"/>
        <family val="2"/>
      </rPr>
      <t>: Meningkatkan kualiti dan keberkesanan perkhidmatan.                (12 markah).</t>
    </r>
  </si>
  <si>
    <r>
      <rPr>
        <b/>
        <sz val="14"/>
        <rFont val="Arial"/>
        <family val="2"/>
      </rPr>
      <t>•Skor 1</t>
    </r>
    <r>
      <rPr>
        <sz val="14"/>
        <rFont val="Arial"/>
        <family val="2"/>
      </rPr>
      <t>: Proses pengukuran outcome didokumentasikan.      (20 markah).</t>
    </r>
  </si>
  <si>
    <r>
      <rPr>
        <b/>
        <sz val="14"/>
        <rFont val="Arial"/>
        <family val="2"/>
      </rPr>
      <t>•Skor 2</t>
    </r>
    <r>
      <rPr>
        <sz val="14"/>
        <rFont val="Arial"/>
        <family val="2"/>
      </rPr>
      <t>: Data menunjukkan bahawa pengukuran outcome dilakukan  secara berkala dan mencakupi semua aspek penting.               (20 markah).</t>
    </r>
  </si>
  <si>
    <r>
      <rPr>
        <b/>
        <sz val="14"/>
        <rFont val="Arial"/>
        <family val="2"/>
      </rPr>
      <t>•Skor 3</t>
    </r>
    <r>
      <rPr>
        <sz val="14"/>
        <rFont val="Arial"/>
        <family val="2"/>
      </rPr>
      <t>: Kajian semula prestasi menunjukkan bahawa pengukuran  outcome telah digunakan untuk menilai keberkesanan program dan  perkhidmatan yang disediakan.                    (20 markah).</t>
    </r>
  </si>
  <si>
    <r>
      <rPr>
        <b/>
        <sz val="14"/>
        <rFont val="Arial"/>
        <family val="2"/>
      </rPr>
      <t>•Skor 1</t>
    </r>
    <r>
      <rPr>
        <sz val="14"/>
        <rFont val="Arial"/>
        <family val="2"/>
      </rPr>
      <t>: Proses pelaporan outcome didokumentasikan.             (15 markah).</t>
    </r>
  </si>
  <si>
    <r>
      <rPr>
        <b/>
        <sz val="14"/>
        <rFont val="Arial"/>
        <family val="2"/>
      </rPr>
      <t>•Skor 2</t>
    </r>
    <r>
      <rPr>
        <sz val="14"/>
        <rFont val="Arial"/>
        <family val="2"/>
      </rPr>
      <t>: Data menunjukkan bahawa laporan outcome dihasilkan secara  berkala dan diedarkan kepada pihak berkepentingan yang relevan.                          (15 markah).</t>
    </r>
  </si>
  <si>
    <r>
      <rPr>
        <b/>
        <sz val="14"/>
        <rFont val="Arial"/>
        <family val="2"/>
      </rPr>
      <t>•Skor 3</t>
    </r>
    <r>
      <rPr>
        <sz val="14"/>
        <rFont val="Arial"/>
        <family val="2"/>
      </rPr>
      <t>: Kajian semula prestasi menunjukkan bahawa laporan outcome  digunakan secara efektif dalam proses membuat keputusan dan  memperbaiki program dan perkhidmatan.           (15 markah).</t>
    </r>
  </si>
  <si>
    <r>
      <rPr>
        <b/>
        <sz val="14"/>
        <rFont val="Arial"/>
        <family val="2"/>
      </rPr>
      <t>•Skor 1</t>
    </r>
    <r>
      <rPr>
        <sz val="14"/>
        <rFont val="Arial"/>
        <family val="2"/>
      </rPr>
      <t>: Proses penilaian dan penambahbaikan outcome  didokumentasikan.          (15 markah).</t>
    </r>
  </si>
  <si>
    <r>
      <rPr>
        <b/>
        <sz val="14"/>
        <rFont val="Arial"/>
        <family val="2"/>
      </rPr>
      <t>•Skor 2</t>
    </r>
    <r>
      <rPr>
        <sz val="14"/>
        <rFont val="Arial"/>
        <family val="2"/>
      </rPr>
      <t>: Data menunjukkan bahawa penilaian outcome dilakukan secara  berkala dan hasilnya digunakan untuk menambah baik program dan
perkhidmatan.              (15 markah).</t>
    </r>
  </si>
  <si>
    <r>
      <rPr>
        <b/>
        <sz val="14"/>
        <rFont val="Arial"/>
        <family val="2"/>
      </rPr>
      <t>•Skor 3</t>
    </r>
    <r>
      <rPr>
        <sz val="14"/>
        <rFont val="Arial"/>
        <family val="2"/>
      </rPr>
      <t>: Kajian semula prestasi menunjukkan bahawa penambahbaikan  yang dibuat berdasarkan penilaian outcome telah meningkatkan kualiti  dan keberkesanan program dan perkhidmatan.          (15 markah).</t>
    </r>
  </si>
  <si>
    <r>
      <rPr>
        <b/>
        <sz val="14"/>
        <rFont val="Arial"/>
        <family val="2"/>
      </rPr>
      <t>•Skor 1</t>
    </r>
    <r>
      <rPr>
        <sz val="14"/>
        <rFont val="Arial"/>
        <family val="2"/>
      </rPr>
      <t>: Sistem pengurusan pengetahuan didokumentasikan.         (13 markah).</t>
    </r>
  </si>
  <si>
    <r>
      <rPr>
        <b/>
        <sz val="14"/>
        <rFont val="Arial"/>
        <family val="2"/>
      </rPr>
      <t>•Skor 2</t>
    </r>
    <r>
      <rPr>
        <sz val="14"/>
        <rFont val="Arial"/>
        <family val="2"/>
      </rPr>
      <t>: Data menunjukkan bahawa sistem pengurusan pengetahuan  digunakan secara aktif oleh kakitangan.                   (13 markah).</t>
    </r>
  </si>
  <si>
    <r>
      <rPr>
        <b/>
        <sz val="14"/>
        <rFont val="Arial"/>
        <family val="2"/>
      </rPr>
      <t>•Skor 1</t>
    </r>
    <r>
      <rPr>
        <sz val="14"/>
        <rFont val="Arial"/>
        <family val="2"/>
      </rPr>
      <t>: Proses pengumpulan dan penyebaran pengetahuan  didokumentasikan.          (10 markah).</t>
    </r>
  </si>
  <si>
    <r>
      <rPr>
        <b/>
        <sz val="14"/>
        <rFont val="Arial"/>
        <family val="2"/>
      </rPr>
      <t>•Skor 2</t>
    </r>
    <r>
      <rPr>
        <sz val="14"/>
        <rFont val="Arial"/>
        <family val="2"/>
      </rPr>
      <t>: Data menunjukkan bahawa pengetahuan dikumpulkan secara  sistematik dan disebarkan kepada semua kakitangan yang memerlukannya.              (10 markah).</t>
    </r>
  </si>
  <si>
    <r>
      <rPr>
        <b/>
        <sz val="14"/>
        <rFont val="Arial"/>
        <family val="2"/>
      </rPr>
      <t>•Skor 3</t>
    </r>
    <r>
      <rPr>
        <sz val="14"/>
        <rFont val="Arial"/>
        <family val="2"/>
      </rPr>
      <t>: Kajian semula prestasi menunjukkan bahawa pengumpulan dan  penyebaran pengetahuan telah memperbaiki kemahiran dan pengetahuan             (10 markah).</t>
    </r>
  </si>
  <si>
    <r>
      <rPr>
        <b/>
        <sz val="14"/>
        <rFont val="Arial"/>
        <family val="2"/>
      </rPr>
      <t>•Skor 1</t>
    </r>
    <r>
      <rPr>
        <sz val="14"/>
        <rFont val="Arial"/>
        <family val="2"/>
      </rPr>
      <t>: Proses pengumpulan dan penyebaran pengetahuan  didokumentasikan.           (10 markah).</t>
    </r>
  </si>
  <si>
    <r>
      <rPr>
        <b/>
        <sz val="14"/>
        <rFont val="Arial"/>
        <family val="2"/>
      </rPr>
      <t>•Skor 2</t>
    </r>
    <r>
      <rPr>
        <sz val="14"/>
        <rFont val="Arial"/>
        <family val="2"/>
      </rPr>
      <t>: Data menunjukkan bahawa pengetahuan dikumpulkan secara  sistematik dan disebarkan kepada semua kakitangan yang memerlukannya.                (10 markah).</t>
    </r>
  </si>
  <si>
    <r>
      <rPr>
        <b/>
        <sz val="14"/>
        <rFont val="Arial"/>
        <family val="2"/>
      </rPr>
      <t>•Skor 3</t>
    </r>
    <r>
      <rPr>
        <sz val="14"/>
        <rFont val="Arial"/>
        <family val="2"/>
      </rPr>
      <t>: Lebih ramai orang dapat menikmati perkhidmatan tanpa halangan.                     (20 markah).</t>
    </r>
  </si>
  <si>
    <r>
      <rPr>
        <b/>
        <sz val="14"/>
        <rFont val="Arial"/>
        <family val="2"/>
      </rPr>
      <t>•Skor 2</t>
    </r>
    <r>
      <rPr>
        <sz val="14"/>
        <rFont val="Arial"/>
        <family val="2"/>
      </rPr>
      <t>: Mudah diakses oleh semua golongan masyarakat.                (20 markah).</t>
    </r>
  </si>
  <si>
    <r>
      <rPr>
        <b/>
        <sz val="14"/>
        <rFont val="Arial"/>
        <family val="2"/>
      </rPr>
      <t>•Skor 1</t>
    </r>
    <r>
      <rPr>
        <sz val="14"/>
        <rFont val="Arial"/>
        <family val="2"/>
      </rPr>
      <t>: Didokumentasikan.        (20 markah).</t>
    </r>
  </si>
  <si>
    <r>
      <rPr>
        <b/>
        <sz val="14"/>
        <rFont val="Arial"/>
        <family val="2"/>
      </rPr>
      <t>•Skor 3</t>
    </r>
    <r>
      <rPr>
        <sz val="14"/>
        <rFont val="Arial"/>
        <family val="2"/>
      </rPr>
      <t>: Mengurangkan kos dan masa serta meningkatkan produktiviti.                  (20 markah).</t>
    </r>
  </si>
  <si>
    <r>
      <rPr>
        <b/>
        <sz val="14"/>
        <rFont val="Arial"/>
        <family val="2"/>
      </rPr>
      <t>•Skor 2</t>
    </r>
    <r>
      <rPr>
        <sz val="14"/>
        <rFont val="Arial"/>
        <family val="2"/>
      </rPr>
      <t>: Disampaikan dengan cekap.            (20 markah).</t>
    </r>
  </si>
  <si>
    <r>
      <rPr>
        <b/>
        <sz val="14"/>
        <rFont val="Arial"/>
        <family val="2"/>
      </rPr>
      <t>•Skor 1</t>
    </r>
    <r>
      <rPr>
        <sz val="14"/>
        <rFont val="Arial"/>
        <family val="2"/>
      </rPr>
      <t>: Didokumentasikan.       (20 markah).</t>
    </r>
  </si>
  <si>
    <r>
      <rPr>
        <b/>
        <sz val="14"/>
        <rFont val="Arial"/>
        <family val="2"/>
      </rPr>
      <t>•Skor 3</t>
    </r>
    <r>
      <rPr>
        <sz val="14"/>
        <rFont val="Arial"/>
        <family val="2"/>
      </rPr>
      <t>: Mencapai atau melebihi piawaian yang ditetapkan.                  (20 markah).</t>
    </r>
  </si>
  <si>
    <r>
      <rPr>
        <b/>
        <sz val="14"/>
        <rFont val="Arial"/>
        <family val="2"/>
      </rPr>
      <t>•Skor 2</t>
    </r>
    <r>
      <rPr>
        <sz val="14"/>
        <rFont val="Arial"/>
        <family val="2"/>
      </rPr>
      <t>: Dipatuhi secara konsisten.                   (20 markah).</t>
    </r>
  </si>
  <si>
    <r>
      <rPr>
        <b/>
        <sz val="14"/>
        <rFont val="Arial"/>
        <family val="2"/>
      </rPr>
      <t>•Skor 1</t>
    </r>
    <r>
      <rPr>
        <sz val="14"/>
        <rFont val="Arial"/>
        <family val="2"/>
      </rPr>
      <t>: Didokumentasikan.      (20 markah).</t>
    </r>
  </si>
  <si>
    <r>
      <t>•</t>
    </r>
    <r>
      <rPr>
        <b/>
        <sz val="14"/>
        <rFont val="Arial"/>
        <family val="2"/>
      </rPr>
      <t>Skor 3</t>
    </r>
    <r>
      <rPr>
        <sz val="14"/>
        <rFont val="Arial"/>
        <family val="2"/>
      </rPr>
      <t>: Memberi impak positif terhadap prestasi organisasi.                 (20 markah).</t>
    </r>
  </si>
  <si>
    <r>
      <t>•</t>
    </r>
    <r>
      <rPr>
        <b/>
        <sz val="14"/>
        <rFont val="Arial"/>
        <family val="2"/>
      </rPr>
      <t>Skor 2</t>
    </r>
    <r>
      <rPr>
        <sz val="14"/>
        <rFont val="Arial"/>
        <family val="2"/>
      </rPr>
      <t>: Disampaikan kepada kakitangan dan pemegang  kepentingan. (20 markah).</t>
    </r>
  </si>
  <si>
    <r>
      <t>•</t>
    </r>
    <r>
      <rPr>
        <b/>
        <sz val="14"/>
        <rFont val="Arial"/>
        <family val="2"/>
      </rPr>
      <t>Skor 1</t>
    </r>
    <r>
      <rPr>
        <sz val="14"/>
        <rFont val="Arial"/>
        <family val="2"/>
      </rPr>
      <t>: Didokumentasikan.     (20 markah).</t>
    </r>
  </si>
  <si>
    <r>
      <rPr>
        <b/>
        <sz val="14"/>
        <rFont val="Arial"/>
        <family val="2"/>
      </rPr>
      <t>•Skor 3</t>
    </r>
    <r>
      <rPr>
        <sz val="14"/>
        <rFont val="Arial"/>
        <family val="2"/>
      </rPr>
      <t>: Kajian semula prestasi menunjukkan bahawa sistem pengurusan  pengetahuan telah meningkatkan akses kepada maklumat yang relevan  dan memperbaiki prestasi organisasi.                        (14 markah).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</si>
</sst>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 &quot; : &quot;"/>
  </numFmts>
  <fonts count="51" x14ac:knownFonts="1">
    <font>
      <sz val="11"/>
      <color theme="1"/>
      <name val="Aptos Narrow"/>
      <family val="2"/>
      <scheme val="minor"/>
    </font>
    <font>
      <sz val="14"/>
      <color theme="1"/>
      <name val="Arial"/>
      <family val="2"/>
    </font>
    <font>
      <sz val="14"/>
      <name val="Arial"/>
      <family val="2"/>
    </font>
    <font>
      <b/>
      <u/>
      <sz val="36"/>
      <name val="Arial"/>
      <family val="2"/>
    </font>
    <font>
      <b/>
      <u/>
      <vertAlign val="superscript"/>
      <sz val="36"/>
      <name val="Arial"/>
      <family val="2"/>
    </font>
    <font>
      <sz val="16"/>
      <name val="Arial"/>
      <family val="2"/>
    </font>
    <font>
      <u/>
      <sz val="28"/>
      <name val="Arial"/>
      <family val="2"/>
    </font>
    <font>
      <b/>
      <sz val="14"/>
      <name val="Arial"/>
      <family val="2"/>
    </font>
    <font>
      <sz val="12"/>
      <color theme="1"/>
      <name val="Arial"/>
      <family val="2"/>
    </font>
    <font>
      <b/>
      <sz val="20"/>
      <name val="Arial"/>
      <family val="2"/>
    </font>
    <font>
      <b/>
      <sz val="12"/>
      <color theme="1"/>
      <name val="Arial"/>
      <family val="2"/>
    </font>
    <font>
      <sz val="16"/>
      <color theme="0"/>
      <name val="Arial"/>
      <family val="2"/>
    </font>
    <font>
      <sz val="14"/>
      <color rgb="FF202124"/>
      <name val="Arial"/>
      <family val="2"/>
    </font>
    <font>
      <sz val="12"/>
      <name val="Arial"/>
      <family val="2"/>
    </font>
    <font>
      <b/>
      <sz val="14"/>
      <color theme="1"/>
      <name val="Arial"/>
      <family val="2"/>
    </font>
    <font>
      <sz val="14"/>
      <color theme="0"/>
      <name val="Arial"/>
      <family val="2"/>
    </font>
    <font>
      <sz val="10"/>
      <color theme="1"/>
      <name val="Arial"/>
      <family val="2"/>
    </font>
    <font>
      <sz val="9"/>
      <color theme="1"/>
      <name val="Arial"/>
      <family val="2"/>
    </font>
    <font>
      <b/>
      <sz val="9"/>
      <color theme="1"/>
      <name val="Arial"/>
      <family val="2"/>
    </font>
    <font>
      <sz val="12"/>
      <color theme="1"/>
      <name val="Aptos Narrow"/>
      <family val="2"/>
      <scheme val="minor"/>
    </font>
    <font>
      <sz val="12"/>
      <color theme="0"/>
      <name val="Arial"/>
      <family val="2"/>
    </font>
    <font>
      <sz val="12"/>
      <color rgb="FF000000"/>
      <name val="Arial"/>
      <family val="2"/>
    </font>
    <font>
      <u/>
      <sz val="16"/>
      <color theme="1"/>
      <name val="Arial"/>
      <family val="2"/>
    </font>
    <font>
      <sz val="16"/>
      <color theme="1"/>
      <name val="Arial"/>
      <family val="2"/>
    </font>
    <font>
      <sz val="11"/>
      <color theme="0"/>
      <name val="Arial"/>
      <family val="2"/>
    </font>
    <font>
      <b/>
      <sz val="10"/>
      <color theme="1"/>
      <name val="Arial"/>
      <family val="2"/>
    </font>
    <font>
      <sz val="10"/>
      <name val="Arial"/>
      <family val="2"/>
    </font>
    <font>
      <b/>
      <sz val="10"/>
      <name val="Arial"/>
      <family val="2"/>
    </font>
    <font>
      <b/>
      <sz val="18"/>
      <color theme="1"/>
      <name val="Arial"/>
      <family val="2"/>
    </font>
    <font>
      <b/>
      <sz val="11"/>
      <color theme="0"/>
      <name val="Aptos Narrow"/>
      <family val="2"/>
      <scheme val="minor"/>
    </font>
    <font>
      <b/>
      <sz val="14"/>
      <color theme="0"/>
      <name val="Aptos Narrow"/>
      <family val="2"/>
      <scheme val="minor"/>
    </font>
    <font>
      <b/>
      <sz val="11"/>
      <color theme="1"/>
      <name val="Aptos Narrow"/>
      <family val="2"/>
      <scheme val="minor"/>
    </font>
    <font>
      <b/>
      <sz val="12"/>
      <color theme="0"/>
      <name val="Arial"/>
      <family val="2"/>
    </font>
    <font>
      <b/>
      <sz val="18"/>
      <name val="Arial"/>
      <family val="2"/>
    </font>
    <font>
      <b/>
      <sz val="24"/>
      <color theme="0"/>
      <name val="Arial"/>
      <family val="2"/>
    </font>
    <font>
      <b/>
      <sz val="20"/>
      <color indexed="8"/>
      <name val="Arial"/>
      <family val="2"/>
    </font>
    <font>
      <sz val="20"/>
      <color theme="0"/>
      <name val="Arial"/>
      <family val="2"/>
    </font>
    <font>
      <b/>
      <i/>
      <sz val="14"/>
      <name val="Arial"/>
      <family val="2"/>
    </font>
    <font>
      <sz val="11"/>
      <color theme="1"/>
      <name val="Aptos Narrow"/>
      <family val="2"/>
      <scheme val="minor"/>
    </font>
    <font>
      <sz val="14"/>
      <color rgb="FFFF0000"/>
      <name val="Arial"/>
      <family val="2"/>
    </font>
    <font>
      <sz val="11"/>
      <color theme="1"/>
      <name val="Arial"/>
      <family val="2"/>
    </font>
    <font>
      <b/>
      <sz val="20"/>
      <color theme="1"/>
      <name val="Arial"/>
      <family val="2"/>
    </font>
    <font>
      <b/>
      <sz val="22"/>
      <color theme="1"/>
      <name val="Arial"/>
      <family val="2"/>
    </font>
    <font>
      <b/>
      <sz val="24"/>
      <color theme="1"/>
      <name val="Arial"/>
      <family val="2"/>
    </font>
    <font>
      <b/>
      <u/>
      <sz val="20"/>
      <color theme="1"/>
      <name val="Arial"/>
      <family val="2"/>
    </font>
    <font>
      <b/>
      <sz val="22"/>
      <name val="Arial"/>
      <family val="2"/>
    </font>
    <font>
      <b/>
      <sz val="20"/>
      <color theme="0"/>
      <name val="Arial"/>
      <family val="2"/>
    </font>
    <font>
      <b/>
      <sz val="20"/>
      <color theme="1"/>
      <name val="Aptos Narrow"/>
      <family val="2"/>
      <scheme val="minor"/>
    </font>
    <font>
      <b/>
      <sz val="22"/>
      <color theme="0"/>
      <name val="Arial"/>
      <family val="2"/>
    </font>
    <font>
      <b/>
      <sz val="22"/>
      <color theme="1"/>
      <name val="Aptos Narrow"/>
      <family val="2"/>
      <scheme val="minor"/>
    </font>
    <font>
      <u/>
      <sz val="18"/>
      <name val="Arial"/>
      <family val="2"/>
    </font>
  </fonts>
  <fills count="17">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theme="1"/>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1"/>
        <bgColor theme="1"/>
      </patternFill>
    </fill>
    <fill>
      <patternFill patternType="solid">
        <fgColor theme="3"/>
        <bgColor indexed="64"/>
      </patternFill>
    </fill>
    <fill>
      <patternFill patternType="solid">
        <fgColor rgb="FFD8D8D8"/>
        <bgColor rgb="FFD8D8D8"/>
      </patternFill>
    </fill>
    <fill>
      <patternFill patternType="solid">
        <fgColor rgb="FFFFFF00"/>
        <bgColor rgb="FFD8D8D8"/>
      </patternFill>
    </fill>
    <fill>
      <patternFill patternType="solid">
        <fgColor theme="7"/>
        <bgColor indexed="64"/>
      </patternFill>
    </fill>
    <fill>
      <patternFill patternType="solid">
        <fgColor theme="0" tint="-0.249977111117893"/>
        <bgColor indexed="64"/>
      </patternFill>
    </fill>
    <fill>
      <patternFill patternType="solid">
        <fgColor theme="2" tint="-0.749992370372631"/>
        <bgColor indexed="64"/>
      </patternFill>
    </fill>
    <fill>
      <patternFill patternType="solid">
        <fgColor theme="1" tint="0.499984740745262"/>
        <bgColor indexed="64"/>
      </patternFill>
    </fill>
    <fill>
      <patternFill patternType="solid">
        <fgColor theme="0"/>
        <bgColor indexed="64"/>
      </patternFill>
    </fill>
  </fills>
  <borders count="7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medium">
        <color indexed="64"/>
      </top>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bottom style="thin">
        <color indexed="64"/>
      </bottom>
      <diagonal/>
    </border>
    <border>
      <left/>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style="thin">
        <color indexed="64"/>
      </left>
      <right/>
      <top style="medium">
        <color rgb="FF000000"/>
      </top>
      <bottom style="medium">
        <color rgb="FF000000"/>
      </bottom>
      <diagonal/>
    </border>
    <border>
      <left/>
      <right/>
      <top style="medium">
        <color rgb="FF000000"/>
      </top>
      <bottom style="medium">
        <color rgb="FF000000"/>
      </bottom>
      <diagonal/>
    </border>
    <border>
      <left style="thin">
        <color indexed="64"/>
      </left>
      <right/>
      <top style="medium">
        <color rgb="FF000000"/>
      </top>
      <bottom style="thin">
        <color rgb="FF000000"/>
      </bottom>
      <diagonal/>
    </border>
    <border>
      <left/>
      <right/>
      <top style="medium">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rgb="FF000000"/>
      </top>
      <bottom style="medium">
        <color rgb="FF000000"/>
      </bottom>
      <diagonal/>
    </border>
    <border>
      <left/>
      <right/>
      <top style="thin">
        <color rgb="FF000000"/>
      </top>
      <bottom style="medium">
        <color rgb="FF000000"/>
      </bottom>
      <diagonal/>
    </border>
    <border>
      <left/>
      <right/>
      <top/>
      <bottom style="thin">
        <color rgb="FF000000"/>
      </bottom>
      <diagonal/>
    </border>
    <border>
      <left style="thin">
        <color indexed="64"/>
      </left>
      <right/>
      <top style="thin">
        <color rgb="FF000000"/>
      </top>
      <bottom/>
      <diagonal/>
    </border>
    <border>
      <left/>
      <right/>
      <top style="thin">
        <color rgb="FF000000"/>
      </top>
      <bottom/>
      <diagonal/>
    </border>
    <border>
      <left style="thin">
        <color indexed="64"/>
      </left>
      <right/>
      <top style="medium">
        <color rgb="FF000000"/>
      </top>
      <bottom/>
      <diagonal/>
    </border>
    <border>
      <left/>
      <right/>
      <top style="medium">
        <color rgb="FF000000"/>
      </top>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diagonal/>
    </border>
    <border>
      <left/>
      <right/>
      <top style="thin">
        <color indexed="64"/>
      </top>
      <bottom/>
      <diagonal/>
    </border>
    <border>
      <left/>
      <right/>
      <top style="thin">
        <color indexed="64"/>
      </top>
      <bottom style="double">
        <color indexed="64"/>
      </bottom>
      <diagonal/>
    </border>
    <border>
      <left/>
      <right style="thin">
        <color indexed="64"/>
      </right>
      <top/>
      <bottom/>
      <diagonal/>
    </border>
    <border>
      <left/>
      <right style="medium">
        <color indexed="64"/>
      </right>
      <top style="medium">
        <color indexed="64"/>
      </top>
      <bottom/>
      <diagonal/>
    </border>
    <border>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s>
  <cellStyleXfs count="2">
    <xf numFmtId="0" fontId="0" fillId="0" borderId="0"/>
    <xf numFmtId="9" fontId="38" fillId="0" borderId="0" applyFont="0" applyFill="0" applyBorder="0" applyAlignment="0" applyProtection="0"/>
  </cellStyleXfs>
  <cellXfs count="323">
    <xf numFmtId="0" fontId="0" fillId="0" borderId="0" xfId="0"/>
    <xf numFmtId="0" fontId="16" fillId="0" borderId="0" xfId="0" applyFont="1" applyAlignment="1">
      <alignment horizontal="center" vertical="center"/>
    </xf>
    <xf numFmtId="0" fontId="16" fillId="0" borderId="0" xfId="0" applyFont="1" applyAlignment="1">
      <alignment horizontal="center"/>
    </xf>
    <xf numFmtId="0" fontId="16" fillId="0" borderId="0" xfId="0" applyFont="1"/>
    <xf numFmtId="0" fontId="17" fillId="0" borderId="0" xfId="0" applyFont="1" applyAlignment="1">
      <alignment wrapText="1"/>
    </xf>
    <xf numFmtId="0" fontId="17" fillId="0" borderId="10" xfId="0" applyFont="1" applyBorder="1" applyAlignment="1">
      <alignment horizontal="left" vertical="top" wrapText="1"/>
    </xf>
    <xf numFmtId="0" fontId="17" fillId="0" borderId="22" xfId="0" applyFont="1" applyBorder="1" applyAlignment="1">
      <alignment wrapText="1"/>
    </xf>
    <xf numFmtId="0" fontId="17" fillId="0" borderId="22" xfId="0" applyFont="1" applyBorder="1" applyAlignment="1">
      <alignment horizontal="left" vertical="center" wrapText="1"/>
    </xf>
    <xf numFmtId="0" fontId="17" fillId="0" borderId="22" xfId="0" applyFont="1" applyBorder="1" applyAlignment="1">
      <alignment vertical="top" wrapText="1"/>
    </xf>
    <xf numFmtId="0" fontId="16" fillId="0" borderId="10" xfId="0" applyFont="1" applyBorder="1"/>
    <xf numFmtId="0" fontId="17" fillId="0" borderId="23" xfId="0" applyFont="1" applyBorder="1" applyAlignment="1">
      <alignment wrapText="1"/>
    </xf>
    <xf numFmtId="0" fontId="17" fillId="0" borderId="21" xfId="0" applyFont="1" applyBorder="1" applyAlignment="1">
      <alignment wrapText="1"/>
    </xf>
    <xf numFmtId="0" fontId="17" fillId="0" borderId="10" xfId="0" applyFont="1" applyBorder="1"/>
    <xf numFmtId="0" fontId="16" fillId="0" borderId="10" xfId="0" applyFont="1" applyBorder="1" applyAlignment="1">
      <alignment vertical="top" wrapText="1"/>
    </xf>
    <xf numFmtId="0" fontId="16" fillId="0" borderId="0" xfId="0" applyFont="1" applyAlignment="1">
      <alignment wrapText="1"/>
    </xf>
    <xf numFmtId="0" fontId="17" fillId="0" borderId="0" xfId="0" applyFont="1"/>
    <xf numFmtId="0" fontId="8" fillId="0" borderId="0" xfId="0" applyFont="1" applyAlignment="1">
      <alignment vertical="center" wrapText="1"/>
    </xf>
    <xf numFmtId="0" fontId="8" fillId="0" borderId="0" xfId="0" applyFont="1" applyAlignment="1">
      <alignment horizontal="center" vertical="center" wrapText="1"/>
    </xf>
    <xf numFmtId="0" fontId="8" fillId="0" borderId="0" xfId="0" applyFont="1"/>
    <xf numFmtId="0" fontId="19" fillId="0" borderId="0" xfId="0" applyFont="1"/>
    <xf numFmtId="164" fontId="8" fillId="0" borderId="0" xfId="0" applyNumberFormat="1" applyFont="1" applyAlignment="1">
      <alignment vertical="center" wrapText="1"/>
    </xf>
    <xf numFmtId="0" fontId="8" fillId="0" borderId="0" xfId="0" applyFont="1" applyAlignment="1">
      <alignment horizontal="left" vertical="center" wrapText="1"/>
    </xf>
    <xf numFmtId="0" fontId="8" fillId="0" borderId="0" xfId="0" applyFont="1" applyAlignment="1">
      <alignment horizontal="right" vertical="center" wrapText="1"/>
    </xf>
    <xf numFmtId="0" fontId="20" fillId="4" borderId="24" xfId="0" applyFont="1" applyFill="1" applyBorder="1" applyAlignment="1">
      <alignment horizontal="center" vertical="center" wrapText="1"/>
    </xf>
    <xf numFmtId="0" fontId="13" fillId="0" borderId="37" xfId="0" applyFont="1" applyBorder="1" applyAlignment="1">
      <alignment horizontal="center" vertical="center"/>
    </xf>
    <xf numFmtId="0" fontId="20" fillId="4" borderId="16" xfId="0" applyFont="1" applyFill="1" applyBorder="1" applyAlignment="1">
      <alignment horizontal="center" vertical="center" wrapText="1"/>
    </xf>
    <xf numFmtId="15" fontId="8" fillId="0" borderId="0" xfId="0" applyNumberFormat="1" applyFont="1" applyAlignment="1">
      <alignment horizontal="left" vertical="center" wrapText="1"/>
    </xf>
    <xf numFmtId="0" fontId="24" fillId="9" borderId="0" xfId="0" applyFont="1" applyFill="1" applyAlignment="1">
      <alignment horizontal="center" vertical="center"/>
    </xf>
    <xf numFmtId="0" fontId="17" fillId="0" borderId="10" xfId="0" applyFont="1" applyBorder="1" applyAlignment="1">
      <alignment horizontal="center" vertical="center"/>
    </xf>
    <xf numFmtId="0" fontId="17" fillId="0" borderId="10" xfId="0" applyFont="1" applyBorder="1" applyAlignment="1">
      <alignment horizontal="left" vertical="top"/>
    </xf>
    <xf numFmtId="2" fontId="17" fillId="0" borderId="10" xfId="0" applyNumberFormat="1" applyFont="1" applyBorder="1" applyAlignment="1">
      <alignment horizontal="center" vertical="center"/>
    </xf>
    <xf numFmtId="0" fontId="14" fillId="10" borderId="55" xfId="0" applyFont="1" applyFill="1" applyBorder="1" applyAlignment="1">
      <alignment horizontal="center" vertical="center" wrapText="1"/>
    </xf>
    <xf numFmtId="0" fontId="7" fillId="0" borderId="56" xfId="0" applyFont="1" applyBorder="1" applyAlignment="1">
      <alignment horizontal="center" vertical="center" wrapText="1"/>
    </xf>
    <xf numFmtId="0" fontId="14" fillId="0" borderId="55" xfId="0" applyFont="1" applyBorder="1" applyAlignment="1">
      <alignment horizontal="center" vertical="center" wrapText="1"/>
    </xf>
    <xf numFmtId="0" fontId="16" fillId="0" borderId="10" xfId="0" applyFont="1" applyBorder="1" applyAlignment="1">
      <alignment horizontal="center" vertical="center" wrapText="1"/>
    </xf>
    <xf numFmtId="0" fontId="14" fillId="0" borderId="10" xfId="0" applyFont="1" applyBorder="1" applyAlignment="1">
      <alignment horizontal="center" vertical="center" wrapText="1"/>
    </xf>
    <xf numFmtId="0" fontId="17" fillId="0" borderId="10" xfId="0" applyFont="1" applyBorder="1" applyAlignment="1">
      <alignment vertical="center" wrapText="1"/>
    </xf>
    <xf numFmtId="0" fontId="7" fillId="0" borderId="57" xfId="0" applyFont="1" applyBorder="1" applyAlignment="1">
      <alignment horizontal="center" vertical="center" wrapText="1"/>
    </xf>
    <xf numFmtId="2" fontId="14" fillId="0" borderId="10" xfId="0" applyNumberFormat="1" applyFont="1" applyBorder="1" applyAlignment="1">
      <alignment horizontal="center" vertical="center" wrapText="1"/>
    </xf>
    <xf numFmtId="0" fontId="17" fillId="0" borderId="10" xfId="0" applyFont="1" applyBorder="1" applyAlignment="1">
      <alignment horizontal="left" vertical="center" wrapText="1"/>
    </xf>
    <xf numFmtId="0" fontId="8" fillId="13" borderId="10" xfId="0" applyFont="1" applyFill="1" applyBorder="1" applyAlignment="1">
      <alignment horizontal="center" vertical="center" wrapText="1"/>
    </xf>
    <xf numFmtId="0" fontId="20" fillId="4" borderId="10" xfId="0" applyFont="1" applyFill="1" applyBorder="1" applyAlignment="1">
      <alignment horizontal="center" vertical="center" wrapText="1"/>
    </xf>
    <xf numFmtId="2" fontId="8" fillId="0" borderId="10" xfId="0" applyNumberFormat="1" applyFont="1" applyBorder="1" applyAlignment="1">
      <alignment horizontal="center" vertical="center" wrapText="1"/>
    </xf>
    <xf numFmtId="0" fontId="13" fillId="0" borderId="10" xfId="0" applyFont="1" applyBorder="1" applyAlignment="1">
      <alignment horizontal="center" vertical="center"/>
    </xf>
    <xf numFmtId="0" fontId="8" fillId="0" borderId="58" xfId="0" applyFont="1" applyBorder="1" applyAlignment="1">
      <alignment horizontal="left" vertical="center" wrapText="1"/>
    </xf>
    <xf numFmtId="2" fontId="8" fillId="2" borderId="59" xfId="0" applyNumberFormat="1" applyFont="1" applyFill="1" applyBorder="1" applyAlignment="1">
      <alignment horizontal="center" vertical="center" wrapText="1"/>
    </xf>
    <xf numFmtId="0" fontId="8" fillId="0" borderId="8" xfId="0" applyFont="1" applyBorder="1" applyAlignment="1">
      <alignment horizontal="left" vertical="center" wrapText="1"/>
    </xf>
    <xf numFmtId="2" fontId="8" fillId="0" borderId="8" xfId="0" applyNumberFormat="1" applyFont="1" applyBorder="1" applyAlignment="1">
      <alignment horizontal="center" vertical="center" wrapText="1"/>
    </xf>
    <xf numFmtId="0" fontId="13" fillId="0" borderId="8" xfId="0" applyFont="1" applyBorder="1" applyAlignment="1">
      <alignment horizontal="center" vertical="center"/>
    </xf>
    <xf numFmtId="0" fontId="1" fillId="0" borderId="0" xfId="0" applyFont="1" applyAlignment="1">
      <alignment vertical="center" wrapText="1"/>
    </xf>
    <xf numFmtId="164" fontId="5" fillId="0" borderId="0" xfId="0" applyNumberFormat="1" applyFont="1" applyAlignment="1">
      <alignment vertical="center" wrapText="1"/>
    </xf>
    <xf numFmtId="0" fontId="5" fillId="0" borderId="0" xfId="0" applyFont="1" applyAlignment="1">
      <alignment horizontal="left" vertical="center" wrapText="1"/>
    </xf>
    <xf numFmtId="0" fontId="6" fillId="0" borderId="0" xfId="0" applyFont="1" applyAlignment="1">
      <alignment horizontal="center" vertical="center" wrapText="1"/>
    </xf>
    <xf numFmtId="0" fontId="5" fillId="0" borderId="0" xfId="0" applyFont="1" applyAlignment="1">
      <alignment horizontal="right"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1" fillId="0" borderId="0" xfId="0" applyFont="1" applyAlignment="1">
      <alignment horizontal="center" vertical="center" wrapText="1"/>
    </xf>
    <xf numFmtId="0" fontId="9" fillId="3" borderId="2" xfId="0" applyFont="1" applyFill="1" applyBorder="1" applyAlignment="1">
      <alignment horizontal="right" vertical="center" wrapText="1"/>
    </xf>
    <xf numFmtId="0" fontId="10" fillId="0" borderId="0" xfId="0" applyFont="1" applyAlignment="1">
      <alignment vertical="center" wrapText="1"/>
    </xf>
    <xf numFmtId="0" fontId="2" fillId="0" borderId="27" xfId="0" applyFont="1" applyBorder="1" applyAlignment="1">
      <alignment vertical="top" wrapText="1"/>
    </xf>
    <xf numFmtId="1" fontId="1" fillId="0" borderId="21" xfId="0" applyNumberFormat="1" applyFont="1" applyBorder="1" applyAlignment="1">
      <alignment horizontal="left" vertical="top" wrapText="1"/>
    </xf>
    <xf numFmtId="1" fontId="1" fillId="0" borderId="8" xfId="0" applyNumberFormat="1" applyFont="1" applyBorder="1" applyAlignment="1">
      <alignment horizontal="left" vertical="top" wrapText="1"/>
    </xf>
    <xf numFmtId="0" fontId="2" fillId="0" borderId="11" xfId="0" applyFont="1" applyBorder="1" applyAlignment="1">
      <alignment vertical="top" wrapText="1"/>
    </xf>
    <xf numFmtId="0" fontId="2" fillId="0" borderId="10" xfId="0" applyFont="1" applyBorder="1" applyAlignment="1">
      <alignment horizontal="left" vertical="top" wrapText="1"/>
    </xf>
    <xf numFmtId="0" fontId="8" fillId="0" borderId="10" xfId="0" applyFont="1" applyBorder="1" applyAlignment="1">
      <alignment vertical="center" wrapText="1"/>
    </xf>
    <xf numFmtId="1" fontId="1" fillId="0" borderId="11" xfId="0" applyNumberFormat="1" applyFont="1" applyBorder="1" applyAlignment="1">
      <alignment horizontal="left" vertical="top" wrapText="1"/>
    </xf>
    <xf numFmtId="0" fontId="2" fillId="0" borderId="10" xfId="0" applyFont="1" applyBorder="1" applyAlignment="1">
      <alignment vertical="top" wrapText="1"/>
    </xf>
    <xf numFmtId="1" fontId="1" fillId="0" borderId="10" xfId="0" applyNumberFormat="1" applyFont="1" applyBorder="1" applyAlignment="1">
      <alignment horizontal="left" vertical="top" wrapText="1"/>
    </xf>
    <xf numFmtId="1" fontId="1" fillId="0" borderId="12" xfId="0" applyNumberFormat="1" applyFont="1" applyBorder="1" applyAlignment="1">
      <alignment horizontal="left" vertical="top" wrapText="1"/>
    </xf>
    <xf numFmtId="1" fontId="1" fillId="0" borderId="9" xfId="0" applyNumberFormat="1" applyFont="1" applyBorder="1" applyAlignment="1">
      <alignment horizontal="left" vertical="top" wrapText="1"/>
    </xf>
    <xf numFmtId="0" fontId="2" fillId="0" borderId="12" xfId="0" applyFont="1" applyBorder="1" applyAlignment="1">
      <alignment vertical="top" wrapText="1"/>
    </xf>
    <xf numFmtId="0" fontId="2" fillId="0" borderId="15" xfId="0" applyFont="1" applyBorder="1" applyAlignment="1">
      <alignment vertical="top" wrapText="1"/>
    </xf>
    <xf numFmtId="0" fontId="2" fillId="0" borderId="9" xfId="0" applyFont="1" applyBorder="1" applyAlignment="1">
      <alignment vertical="top" wrapText="1"/>
    </xf>
    <xf numFmtId="1" fontId="1" fillId="0" borderId="27" xfId="0" applyNumberFormat="1" applyFont="1" applyBorder="1" applyAlignment="1">
      <alignment horizontal="left" vertical="top" wrapText="1"/>
    </xf>
    <xf numFmtId="1" fontId="1" fillId="0" borderId="24" xfId="0" applyNumberFormat="1" applyFont="1" applyBorder="1" applyAlignment="1">
      <alignment horizontal="left" vertical="top" wrapText="1"/>
    </xf>
    <xf numFmtId="0" fontId="1" fillId="0" borderId="10" xfId="0" applyFont="1" applyBorder="1" applyAlignment="1">
      <alignment horizontal="left" vertical="top" wrapText="1"/>
    </xf>
    <xf numFmtId="0" fontId="1" fillId="0" borderId="12" xfId="0" applyFont="1" applyBorder="1" applyAlignment="1">
      <alignment horizontal="left" vertical="top" wrapText="1"/>
    </xf>
    <xf numFmtId="2" fontId="14" fillId="0" borderId="29" xfId="0" applyNumberFormat="1" applyFont="1" applyBorder="1" applyAlignment="1">
      <alignment horizontal="right" vertical="center" wrapText="1"/>
    </xf>
    <xf numFmtId="0" fontId="2" fillId="0" borderId="32" xfId="0" applyFont="1" applyBorder="1" applyAlignment="1">
      <alignment horizontal="center" vertical="center" wrapText="1"/>
    </xf>
    <xf numFmtId="0" fontId="2" fillId="0" borderId="28" xfId="0" applyFont="1" applyBorder="1" applyAlignment="1">
      <alignment vertical="center" wrapText="1"/>
    </xf>
    <xf numFmtId="0" fontId="5" fillId="2" borderId="0" xfId="0" applyFont="1" applyFill="1" applyAlignment="1" applyProtection="1">
      <alignment vertical="center" wrapText="1"/>
      <protection locked="0"/>
    </xf>
    <xf numFmtId="15" fontId="5" fillId="2" borderId="0" xfId="0" applyNumberFormat="1" applyFont="1" applyFill="1" applyAlignment="1" applyProtection="1">
      <alignment horizontal="left" vertical="center" wrapText="1"/>
      <protection locked="0"/>
    </xf>
    <xf numFmtId="0" fontId="2" fillId="6" borderId="15" xfId="0" applyFont="1" applyFill="1" applyBorder="1" applyAlignment="1" applyProtection="1">
      <alignment horizontal="left" vertical="center" wrapText="1"/>
      <protection locked="0"/>
    </xf>
    <xf numFmtId="0" fontId="2" fillId="6" borderId="12" xfId="0" applyFont="1" applyFill="1" applyBorder="1" applyAlignment="1" applyProtection="1">
      <alignment horizontal="left" vertical="center" wrapText="1"/>
      <protection locked="0"/>
    </xf>
    <xf numFmtId="0" fontId="2" fillId="6" borderId="9" xfId="0" applyFont="1" applyFill="1" applyBorder="1" applyAlignment="1" applyProtection="1">
      <alignment horizontal="left" vertical="center" wrapText="1"/>
      <protection locked="0"/>
    </xf>
    <xf numFmtId="0" fontId="7" fillId="2" borderId="56" xfId="0" applyFont="1" applyFill="1" applyBorder="1" applyAlignment="1">
      <alignment horizontal="center" vertical="center" wrapText="1"/>
    </xf>
    <xf numFmtId="0" fontId="33" fillId="0" borderId="8" xfId="0" applyFont="1" applyBorder="1" applyAlignment="1">
      <alignment horizontal="right" vertical="center" wrapText="1"/>
    </xf>
    <xf numFmtId="0" fontId="33" fillId="0" borderId="11" xfId="0" applyFont="1" applyBorder="1" applyAlignment="1">
      <alignment horizontal="right" vertical="center"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4" fillId="5" borderId="20" xfId="0" applyFont="1" applyFill="1" applyBorder="1" applyAlignment="1">
      <alignment horizontal="center" vertical="center" wrapText="1"/>
    </xf>
    <xf numFmtId="0" fontId="14" fillId="5" borderId="66" xfId="0" applyFont="1" applyFill="1" applyBorder="1" applyAlignment="1">
      <alignment horizontal="center" vertical="center" wrapText="1"/>
    </xf>
    <xf numFmtId="0" fontId="7" fillId="5" borderId="13" xfId="0" applyFont="1" applyFill="1" applyBorder="1" applyAlignment="1">
      <alignment horizontal="center" vertical="center" wrapText="1"/>
    </xf>
    <xf numFmtId="0" fontId="7" fillId="5" borderId="14" xfId="0" applyFont="1" applyFill="1" applyBorder="1" applyAlignment="1">
      <alignment horizontal="center" vertical="center" wrapText="1"/>
    </xf>
    <xf numFmtId="0" fontId="14" fillId="5" borderId="72"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14" fillId="5" borderId="51" xfId="0" applyFont="1" applyFill="1" applyBorder="1" applyAlignment="1">
      <alignment horizontal="center" vertical="center" wrapText="1"/>
    </xf>
    <xf numFmtId="0" fontId="0" fillId="0" borderId="0" xfId="0" applyAlignment="1">
      <alignment vertical="center"/>
    </xf>
    <xf numFmtId="0" fontId="29" fillId="15" borderId="0" xfId="0" applyFont="1" applyFill="1" applyAlignment="1">
      <alignment vertical="center"/>
    </xf>
    <xf numFmtId="9" fontId="13" fillId="0" borderId="8" xfId="1" applyFont="1" applyBorder="1" applyAlignment="1">
      <alignment horizontal="center" vertical="center"/>
    </xf>
    <xf numFmtId="9" fontId="13" fillId="0" borderId="58" xfId="1" applyFont="1" applyBorder="1" applyAlignment="1">
      <alignment horizontal="center" vertical="center"/>
    </xf>
    <xf numFmtId="0" fontId="1" fillId="0" borderId="0" xfId="0" applyFont="1"/>
    <xf numFmtId="0" fontId="40" fillId="0" borderId="0" xfId="0" applyFont="1"/>
    <xf numFmtId="0" fontId="14" fillId="0" borderId="0" xfId="0" applyFont="1"/>
    <xf numFmtId="2" fontId="45" fillId="0" borderId="68" xfId="0" applyNumberFormat="1" applyFont="1" applyBorder="1" applyAlignment="1">
      <alignment horizontal="center" vertical="center" wrapText="1"/>
    </xf>
    <xf numFmtId="0" fontId="9" fillId="0" borderId="8" xfId="0" applyFont="1" applyBorder="1" applyAlignment="1">
      <alignment horizontal="right" vertical="center" wrapText="1"/>
    </xf>
    <xf numFmtId="0" fontId="9" fillId="0" borderId="27" xfId="0" applyFont="1" applyBorder="1" applyAlignment="1">
      <alignment horizontal="right" vertical="center" wrapText="1"/>
    </xf>
    <xf numFmtId="0" fontId="9" fillId="0" borderId="11" xfId="0" applyFont="1" applyBorder="1" applyAlignment="1">
      <alignment horizontal="right" vertical="center" wrapText="1"/>
    </xf>
    <xf numFmtId="0" fontId="9" fillId="0" borderId="24" xfId="0" applyFont="1" applyBorder="1" applyAlignment="1">
      <alignment horizontal="right" vertical="center" wrapText="1"/>
    </xf>
    <xf numFmtId="2" fontId="41" fillId="7" borderId="10" xfId="0" applyNumberFormat="1" applyFont="1" applyFill="1" applyBorder="1" applyAlignment="1">
      <alignment horizontal="center" vertical="center" wrapText="1"/>
    </xf>
    <xf numFmtId="2" fontId="42" fillId="0" borderId="51" xfId="0" applyNumberFormat="1" applyFont="1" applyBorder="1" applyAlignment="1">
      <alignment horizontal="center" vertical="center" wrapText="1"/>
    </xf>
    <xf numFmtId="2" fontId="41" fillId="0" borderId="29" xfId="0" applyNumberFormat="1" applyFont="1" applyBorder="1" applyAlignment="1">
      <alignment horizontal="center" vertical="center" wrapText="1"/>
    </xf>
    <xf numFmtId="0" fontId="41" fillId="0" borderId="0" xfId="0" applyFont="1" applyAlignment="1">
      <alignment vertical="center" wrapText="1"/>
    </xf>
    <xf numFmtId="0" fontId="41" fillId="0" borderId="0" xfId="0" applyFont="1" applyAlignment="1">
      <alignment horizontal="center" vertical="center" wrapText="1"/>
    </xf>
    <xf numFmtId="0" fontId="46" fillId="4" borderId="19" xfId="0" applyFont="1" applyFill="1" applyBorder="1" applyAlignment="1">
      <alignment horizontal="right" vertical="center" wrapText="1"/>
    </xf>
    <xf numFmtId="0" fontId="46" fillId="4" borderId="21" xfId="0" applyFont="1" applyFill="1" applyBorder="1" applyAlignment="1">
      <alignment horizontal="right" vertical="center" wrapText="1"/>
    </xf>
    <xf numFmtId="0" fontId="46" fillId="4" borderId="20" xfId="0" applyFont="1" applyFill="1" applyBorder="1" applyAlignment="1">
      <alignment horizontal="right" vertical="center" wrapText="1"/>
    </xf>
    <xf numFmtId="0" fontId="46" fillId="4" borderId="18" xfId="0" applyFont="1" applyFill="1" applyBorder="1" applyAlignment="1">
      <alignment horizontal="right" vertical="center" wrapText="1"/>
    </xf>
    <xf numFmtId="0" fontId="9" fillId="0" borderId="28" xfId="0" applyFont="1" applyBorder="1" applyAlignment="1">
      <alignment horizontal="right" vertical="center" wrapText="1"/>
    </xf>
    <xf numFmtId="0" fontId="47" fillId="0" borderId="0" xfId="0" applyFont="1"/>
    <xf numFmtId="0" fontId="42" fillId="0" borderId="0" xfId="0" applyFont="1" applyAlignment="1">
      <alignment vertical="center" wrapText="1"/>
    </xf>
    <xf numFmtId="0" fontId="42" fillId="0" borderId="0" xfId="0" applyFont="1" applyAlignment="1">
      <alignment horizontal="center" vertical="center" wrapText="1"/>
    </xf>
    <xf numFmtId="2" fontId="45" fillId="3" borderId="65" xfId="0" applyNumberFormat="1" applyFont="1" applyFill="1" applyBorder="1" applyAlignment="1">
      <alignment horizontal="center" vertical="center" wrapText="1"/>
    </xf>
    <xf numFmtId="2" fontId="48" fillId="4" borderId="66" xfId="0" applyNumberFormat="1" applyFont="1" applyFill="1" applyBorder="1" applyAlignment="1">
      <alignment horizontal="center" vertical="center" wrapText="1"/>
    </xf>
    <xf numFmtId="2" fontId="48" fillId="4" borderId="71" xfId="0" applyNumberFormat="1" applyFont="1" applyFill="1" applyBorder="1" applyAlignment="1">
      <alignment horizontal="center" vertical="center" wrapText="1"/>
    </xf>
    <xf numFmtId="2" fontId="48" fillId="4" borderId="70" xfId="0" applyNumberFormat="1" applyFont="1" applyFill="1" applyBorder="1" applyAlignment="1">
      <alignment horizontal="center" vertical="center" wrapText="1"/>
    </xf>
    <xf numFmtId="0" fontId="42" fillId="0" borderId="31" xfId="0" applyFont="1" applyBorder="1" applyAlignment="1">
      <alignment horizontal="center" vertical="center" wrapText="1"/>
    </xf>
    <xf numFmtId="3" fontId="48" fillId="0" borderId="73" xfId="0" applyNumberFormat="1" applyFont="1" applyBorder="1" applyAlignment="1">
      <alignment horizontal="center" vertical="center" wrapText="1"/>
    </xf>
    <xf numFmtId="0" fontId="49" fillId="0" borderId="0" xfId="0" applyFont="1"/>
    <xf numFmtId="0" fontId="14" fillId="0" borderId="0" xfId="0" applyFont="1" applyAlignment="1">
      <alignment vertical="center" wrapText="1"/>
    </xf>
    <xf numFmtId="0" fontId="7" fillId="16" borderId="0" xfId="0" applyFont="1" applyFill="1" applyAlignment="1">
      <alignment horizontal="left" vertical="center" wrapText="1"/>
    </xf>
    <xf numFmtId="0" fontId="2" fillId="0" borderId="12" xfId="0" applyFont="1" applyBorder="1" applyAlignment="1">
      <alignment horizontal="left" vertical="top" wrapText="1"/>
    </xf>
    <xf numFmtId="0" fontId="2" fillId="0" borderId="15" xfId="0" applyFont="1" applyBorder="1" applyAlignment="1">
      <alignment horizontal="left" vertical="top" wrapText="1"/>
    </xf>
    <xf numFmtId="0" fontId="2" fillId="0" borderId="9" xfId="0" applyFont="1" applyBorder="1" applyAlignment="1">
      <alignment horizontal="left" vertical="top" wrapText="1"/>
    </xf>
    <xf numFmtId="0" fontId="0" fillId="0" borderId="0" xfId="0" applyAlignment="1">
      <alignment horizontal="center"/>
    </xf>
    <xf numFmtId="0" fontId="2" fillId="14" borderId="0" xfId="0" applyFont="1" applyFill="1" applyAlignment="1">
      <alignment horizontal="center" vertical="center" wrapText="1"/>
    </xf>
    <xf numFmtId="0" fontId="3" fillId="0" borderId="0" xfId="0" applyFont="1" applyAlignment="1">
      <alignment horizontal="center" vertical="center" wrapText="1"/>
    </xf>
    <xf numFmtId="0" fontId="2" fillId="0" borderId="22" xfId="0" applyFont="1" applyBorder="1" applyAlignment="1">
      <alignment horizontal="left" vertical="top" wrapText="1"/>
    </xf>
    <xf numFmtId="0" fontId="2" fillId="0" borderId="24" xfId="0" applyFont="1" applyBorder="1" applyAlignment="1">
      <alignment horizontal="left" vertical="top" wrapText="1"/>
    </xf>
    <xf numFmtId="0" fontId="2" fillId="12" borderId="63" xfId="0" applyFont="1" applyFill="1" applyBorder="1" applyAlignment="1">
      <alignment horizontal="center" vertical="center" wrapText="1"/>
    </xf>
    <xf numFmtId="0" fontId="2" fillId="12" borderId="11" xfId="0" applyFont="1" applyFill="1" applyBorder="1" applyAlignment="1">
      <alignment horizontal="center" vertical="center" wrapText="1"/>
    </xf>
    <xf numFmtId="0" fontId="2" fillId="12" borderId="64" xfId="0" applyFont="1" applyFill="1" applyBorder="1" applyAlignment="1">
      <alignment horizontal="center" vertical="center" wrapText="1"/>
    </xf>
    <xf numFmtId="2" fontId="41" fillId="7" borderId="12" xfId="0" applyNumberFormat="1" applyFont="1" applyFill="1" applyBorder="1" applyAlignment="1" applyProtection="1">
      <alignment horizontal="center" vertical="center" wrapText="1"/>
      <protection locked="0"/>
    </xf>
    <xf numFmtId="2" fontId="41" fillId="7" borderId="15" xfId="0" applyNumberFormat="1" applyFont="1" applyFill="1" applyBorder="1" applyAlignment="1" applyProtection="1">
      <alignment horizontal="center" vertical="center" wrapText="1"/>
      <protection locked="0"/>
    </xf>
    <xf numFmtId="2" fontId="41" fillId="7" borderId="9" xfId="0" applyNumberFormat="1" applyFont="1" applyFill="1" applyBorder="1" applyAlignment="1" applyProtection="1">
      <alignment horizontal="center" vertical="center" wrapText="1"/>
      <protection locked="0"/>
    </xf>
    <xf numFmtId="2" fontId="42" fillId="0" borderId="69" xfId="0" applyNumberFormat="1" applyFont="1" applyBorder="1" applyAlignment="1">
      <alignment horizontal="center" vertical="center" wrapText="1"/>
    </xf>
    <xf numFmtId="2" fontId="42" fillId="0" borderId="70" xfId="0" applyNumberFormat="1" applyFont="1" applyBorder="1" applyAlignment="1">
      <alignment horizontal="center" vertical="center" wrapText="1"/>
    </xf>
    <xf numFmtId="2" fontId="42" fillId="0" borderId="71" xfId="0" applyNumberFormat="1" applyFont="1" applyBorder="1" applyAlignment="1">
      <alignment horizontal="center" vertical="center" wrapText="1"/>
    </xf>
    <xf numFmtId="0" fontId="2" fillId="0" borderId="12" xfId="0" applyFont="1" applyBorder="1" applyAlignment="1">
      <alignment horizontal="left" vertical="top" wrapText="1"/>
    </xf>
    <xf numFmtId="0" fontId="2" fillId="0" borderId="15"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6" borderId="18" xfId="0" applyFont="1" applyFill="1" applyBorder="1" applyAlignment="1" applyProtection="1">
      <alignment horizontal="left" vertical="top" wrapText="1"/>
      <protection locked="0"/>
    </xf>
    <xf numFmtId="0" fontId="11" fillId="4" borderId="1" xfId="0" applyFont="1" applyFill="1" applyBorder="1" applyAlignment="1">
      <alignment horizontal="left" vertical="center" wrapText="1"/>
    </xf>
    <xf numFmtId="0" fontId="11" fillId="4" borderId="2" xfId="0" applyFont="1" applyFill="1" applyBorder="1" applyAlignment="1">
      <alignment horizontal="left" vertical="center" wrapText="1"/>
    </xf>
    <xf numFmtId="0" fontId="11" fillId="4" borderId="17" xfId="0" applyFont="1" applyFill="1" applyBorder="1" applyAlignment="1">
      <alignment horizontal="left" vertical="center" wrapText="1"/>
    </xf>
    <xf numFmtId="0" fontId="11" fillId="4" borderId="61" xfId="0" applyFont="1" applyFill="1" applyBorder="1" applyAlignment="1">
      <alignment horizontal="left" vertical="center" wrapText="1"/>
    </xf>
    <xf numFmtId="0" fontId="7" fillId="5" borderId="19"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1" fillId="0" borderId="22" xfId="0" applyFont="1" applyBorder="1" applyAlignment="1">
      <alignment horizontal="left" vertical="top" wrapText="1"/>
    </xf>
    <xf numFmtId="0" fontId="1" fillId="0" borderId="24" xfId="0" applyFont="1" applyBorder="1" applyAlignment="1">
      <alignment horizontal="left" vertical="top" wrapText="1"/>
    </xf>
    <xf numFmtId="0" fontId="2" fillId="0" borderId="54" xfId="0" applyFont="1" applyBorder="1" applyAlignment="1">
      <alignment horizontal="left" vertical="top" wrapText="1"/>
    </xf>
    <xf numFmtId="0" fontId="2" fillId="0" borderId="50" xfId="0" applyFont="1" applyBorder="1" applyAlignment="1">
      <alignment horizontal="left" vertical="top" wrapText="1"/>
    </xf>
    <xf numFmtId="0" fontId="1" fillId="0" borderId="23" xfId="0" applyFont="1" applyBorder="1" applyAlignment="1">
      <alignment horizontal="left" vertical="top" wrapText="1"/>
    </xf>
    <xf numFmtId="0" fontId="1" fillId="0" borderId="16" xfId="0" applyFont="1" applyBorder="1" applyAlignment="1">
      <alignment horizontal="left" vertical="top" wrapText="1"/>
    </xf>
    <xf numFmtId="0" fontId="34" fillId="4" borderId="7" xfId="0" applyFont="1" applyFill="1" applyBorder="1" applyAlignment="1">
      <alignment horizontal="left" vertical="center" wrapText="1"/>
    </xf>
    <xf numFmtId="0" fontId="34" fillId="4" borderId="8" xfId="0" applyFont="1" applyFill="1" applyBorder="1" applyAlignment="1">
      <alignment horizontal="left" vertical="center" wrapText="1"/>
    </xf>
    <xf numFmtId="0" fontId="34" fillId="4" borderId="27" xfId="0" applyFont="1" applyFill="1" applyBorder="1" applyAlignment="1">
      <alignment horizontal="left" vertical="center" wrapText="1"/>
    </xf>
    <xf numFmtId="0" fontId="36" fillId="4" borderId="6" xfId="0" applyFont="1" applyFill="1" applyBorder="1" applyAlignment="1">
      <alignment horizontal="right" vertical="center" wrapText="1"/>
    </xf>
    <xf numFmtId="0" fontId="2" fillId="0" borderId="28" xfId="0" applyFont="1" applyBorder="1" applyAlignment="1">
      <alignment horizontal="right" vertical="center" wrapText="1"/>
    </xf>
    <xf numFmtId="0" fontId="7" fillId="0" borderId="30" xfId="0" applyFont="1" applyBorder="1" applyAlignment="1">
      <alignment horizontal="right" vertical="center" wrapText="1"/>
    </xf>
    <xf numFmtId="0" fontId="7" fillId="0" borderId="29" xfId="0" applyFont="1" applyBorder="1" applyAlignment="1">
      <alignment horizontal="right" vertical="center" wrapText="1"/>
    </xf>
    <xf numFmtId="0" fontId="34" fillId="4" borderId="26" xfId="0" applyFont="1" applyFill="1" applyBorder="1" applyAlignment="1">
      <alignment horizontal="left" vertical="center" wrapText="1"/>
    </xf>
    <xf numFmtId="0" fontId="34" fillId="4" borderId="0" xfId="0" applyFont="1" applyFill="1" applyAlignment="1">
      <alignment horizontal="left" vertical="center" wrapText="1"/>
    </xf>
    <xf numFmtId="0" fontId="34" fillId="4" borderId="60" xfId="0" applyFont="1" applyFill="1" applyBorder="1" applyAlignment="1">
      <alignment horizontal="left" vertical="center" wrapText="1"/>
    </xf>
    <xf numFmtId="0" fontId="36" fillId="4" borderId="15" xfId="0" applyFont="1" applyFill="1" applyBorder="1" applyAlignment="1">
      <alignment horizontal="right" vertical="center" wrapText="1"/>
    </xf>
    <xf numFmtId="0" fontId="11" fillId="4" borderId="67" xfId="0" applyFont="1" applyFill="1" applyBorder="1" applyAlignment="1">
      <alignment horizontal="left" vertical="center" wrapText="1"/>
    </xf>
    <xf numFmtId="0" fontId="2" fillId="0" borderId="23" xfId="0" applyFont="1" applyBorder="1" applyAlignment="1">
      <alignment horizontal="left" vertical="top" wrapText="1"/>
    </xf>
    <xf numFmtId="0" fontId="2" fillId="0" borderId="16" xfId="0" applyFont="1" applyBorder="1" applyAlignment="1">
      <alignment horizontal="left" vertical="top" wrapText="1"/>
    </xf>
    <xf numFmtId="0" fontId="12" fillId="0" borderId="25" xfId="0" applyFont="1" applyBorder="1" applyAlignment="1">
      <alignment horizontal="left" vertical="top" wrapText="1"/>
    </xf>
    <xf numFmtId="0" fontId="12" fillId="0" borderId="26" xfId="0" applyFont="1" applyBorder="1" applyAlignment="1">
      <alignment horizontal="left" vertical="top" wrapText="1"/>
    </xf>
    <xf numFmtId="20" fontId="2" fillId="0" borderId="10" xfId="0" applyNumberFormat="1" applyFont="1" applyBorder="1" applyAlignment="1">
      <alignment horizontal="left" vertical="top" wrapText="1"/>
    </xf>
    <xf numFmtId="0" fontId="9" fillId="3" borderId="1" xfId="0" applyFont="1" applyFill="1" applyBorder="1" applyAlignment="1">
      <alignment horizontal="left" vertical="center" wrapText="1"/>
    </xf>
    <xf numFmtId="0" fontId="9" fillId="3" borderId="2" xfId="0" applyFont="1" applyFill="1" applyBorder="1" applyAlignment="1">
      <alignment horizontal="left" vertical="center" wrapText="1"/>
    </xf>
    <xf numFmtId="0" fontId="9" fillId="3" borderId="2" xfId="0" applyFont="1" applyFill="1" applyBorder="1" applyAlignment="1">
      <alignment horizontal="right" vertical="center" wrapText="1"/>
    </xf>
    <xf numFmtId="0" fontId="34" fillId="4" borderId="1" xfId="0" applyFont="1" applyFill="1" applyBorder="1" applyAlignment="1">
      <alignment horizontal="left" vertical="center" wrapText="1"/>
    </xf>
    <xf numFmtId="0" fontId="34" fillId="4" borderId="2" xfId="0" applyFont="1" applyFill="1" applyBorder="1" applyAlignment="1">
      <alignment horizontal="left" vertical="center" wrapText="1"/>
    </xf>
    <xf numFmtId="0" fontId="34" fillId="4" borderId="3" xfId="0" applyFont="1" applyFill="1" applyBorder="1" applyAlignment="1">
      <alignment horizontal="left" vertical="center" wrapText="1"/>
    </xf>
    <xf numFmtId="0" fontId="36" fillId="4" borderId="4" xfId="0" applyFont="1" applyFill="1" applyBorder="1" applyAlignment="1">
      <alignment horizontal="right" vertical="center" wrapText="1"/>
    </xf>
    <xf numFmtId="20" fontId="2" fillId="0" borderId="22" xfId="0" applyNumberFormat="1" applyFont="1" applyBorder="1" applyAlignment="1">
      <alignment horizontal="left" vertical="top" wrapText="1"/>
    </xf>
    <xf numFmtId="0" fontId="2" fillId="0" borderId="25" xfId="0" applyFont="1" applyBorder="1" applyAlignment="1">
      <alignment horizontal="left" vertical="top" wrapText="1"/>
    </xf>
    <xf numFmtId="0" fontId="2" fillId="0" borderId="26" xfId="0" applyFont="1" applyBorder="1" applyAlignment="1">
      <alignment horizontal="left" vertical="top" wrapText="1"/>
    </xf>
    <xf numFmtId="0" fontId="2" fillId="0" borderId="7" xfId="0" applyFont="1" applyBorder="1" applyAlignment="1">
      <alignment horizontal="left" vertical="top" wrapText="1"/>
    </xf>
    <xf numFmtId="0" fontId="12" fillId="0" borderId="50" xfId="0" applyFont="1" applyBorder="1" applyAlignment="1">
      <alignment horizontal="left" vertical="top" wrapText="1"/>
    </xf>
    <xf numFmtId="0" fontId="12" fillId="0" borderId="52" xfId="0" applyFont="1" applyBorder="1" applyAlignment="1">
      <alignment horizontal="left" vertical="top" wrapText="1"/>
    </xf>
    <xf numFmtId="0" fontId="12" fillId="0" borderId="53" xfId="0" applyFont="1" applyBorder="1" applyAlignment="1">
      <alignment horizontal="left" vertical="top" wrapText="1"/>
    </xf>
    <xf numFmtId="0" fontId="2" fillId="0" borderId="52" xfId="0" applyFont="1" applyBorder="1" applyAlignment="1">
      <alignment horizontal="left" vertical="top" wrapText="1"/>
    </xf>
    <xf numFmtId="0" fontId="2" fillId="0" borderId="53" xfId="0" applyFont="1" applyBorder="1" applyAlignment="1">
      <alignment horizontal="left" vertical="top" wrapText="1"/>
    </xf>
    <xf numFmtId="0" fontId="34" fillId="4" borderId="32" xfId="0" applyFont="1" applyFill="1" applyBorder="1" applyAlignment="1">
      <alignment horizontal="left" vertical="center" wrapText="1"/>
    </xf>
    <xf numFmtId="0" fontId="34" fillId="4" borderId="28" xfId="0" applyFont="1" applyFill="1" applyBorder="1" applyAlignment="1">
      <alignment horizontal="left" vertical="center" wrapText="1"/>
    </xf>
    <xf numFmtId="0" fontId="34" fillId="4" borderId="62" xfId="0" applyFont="1" applyFill="1" applyBorder="1" applyAlignment="1">
      <alignment horizontal="left" vertical="center" wrapText="1"/>
    </xf>
    <xf numFmtId="0" fontId="36" fillId="4" borderId="20" xfId="0" applyFont="1" applyFill="1" applyBorder="1" applyAlignment="1">
      <alignment horizontal="right" vertical="center" wrapText="1"/>
    </xf>
    <xf numFmtId="0" fontId="36" fillId="4" borderId="62" xfId="0" applyFont="1" applyFill="1" applyBorder="1" applyAlignment="1">
      <alignment horizontal="right" vertical="center" wrapText="1"/>
    </xf>
    <xf numFmtId="0" fontId="36" fillId="4" borderId="9" xfId="0" applyFont="1" applyFill="1" applyBorder="1" applyAlignment="1">
      <alignment horizontal="right" vertical="center" wrapText="1"/>
    </xf>
    <xf numFmtId="0" fontId="9" fillId="0" borderId="74" xfId="0" applyFont="1" applyBorder="1" applyAlignment="1">
      <alignment horizontal="left" vertical="center" wrapText="1"/>
    </xf>
    <xf numFmtId="0" fontId="9" fillId="0" borderId="75" xfId="0" applyFont="1" applyBorder="1" applyAlignment="1">
      <alignment horizontal="left" vertical="center" wrapText="1"/>
    </xf>
    <xf numFmtId="0" fontId="2" fillId="0" borderId="11" xfId="0" applyFont="1" applyBorder="1" applyAlignment="1">
      <alignment horizontal="left" vertical="top" wrapText="1"/>
    </xf>
    <xf numFmtId="0" fontId="9" fillId="0" borderId="63" xfId="0" applyFont="1" applyBorder="1" applyAlignment="1">
      <alignment horizontal="left" vertical="center" wrapText="1"/>
    </xf>
    <xf numFmtId="0" fontId="9" fillId="0" borderId="11" xfId="0" applyFont="1" applyBorder="1" applyAlignment="1">
      <alignment horizontal="left" vertical="center" wrapText="1"/>
    </xf>
    <xf numFmtId="0" fontId="8" fillId="0" borderId="22" xfId="0" applyFont="1" applyBorder="1" applyAlignment="1">
      <alignment horizontal="left" vertical="top" wrapText="1"/>
    </xf>
    <xf numFmtId="0" fontId="8" fillId="0" borderId="24" xfId="0" applyFont="1" applyBorder="1" applyAlignment="1">
      <alignment horizontal="left" vertical="top" wrapText="1"/>
    </xf>
    <xf numFmtId="2" fontId="42" fillId="0" borderId="51" xfId="0" applyNumberFormat="1" applyFont="1" applyBorder="1" applyAlignment="1">
      <alignment horizontal="center" vertical="center" wrapText="1"/>
    </xf>
    <xf numFmtId="0" fontId="28" fillId="0" borderId="0" xfId="0" applyFont="1" applyAlignment="1">
      <alignment horizontal="right" vertical="center" wrapText="1"/>
    </xf>
    <xf numFmtId="0" fontId="35" fillId="0" borderId="63" xfId="0" applyFont="1" applyBorder="1" applyAlignment="1">
      <alignment horizontal="left" vertical="center" wrapText="1"/>
    </xf>
    <xf numFmtId="0" fontId="35" fillId="0" borderId="11" xfId="0" applyFont="1" applyBorder="1" applyAlignment="1">
      <alignment horizontal="left" vertical="center" wrapText="1"/>
    </xf>
    <xf numFmtId="0" fontId="31" fillId="0" borderId="12" xfId="0" applyFont="1" applyBorder="1" applyAlignment="1">
      <alignment horizontal="left" vertical="center"/>
    </xf>
    <xf numFmtId="0" fontId="31" fillId="0" borderId="9" xfId="0" applyFont="1" applyBorder="1" applyAlignment="1">
      <alignment horizontal="left" vertical="center"/>
    </xf>
    <xf numFmtId="0" fontId="0" fillId="0" borderId="12" xfId="0" applyBorder="1" applyAlignment="1">
      <alignment horizontal="center" vertical="center"/>
    </xf>
    <xf numFmtId="0" fontId="0" fillId="0" borderId="9" xfId="0" applyBorder="1" applyAlignment="1">
      <alignment horizontal="center" vertical="center"/>
    </xf>
    <xf numFmtId="0" fontId="0" fillId="0" borderId="12" xfId="0" applyBorder="1" applyAlignment="1">
      <alignment horizontal="left" vertical="center" wrapText="1"/>
    </xf>
    <xf numFmtId="0" fontId="0" fillId="0" borderId="9" xfId="0" applyBorder="1" applyAlignment="1">
      <alignment horizontal="left" vertical="center" wrapText="1"/>
    </xf>
    <xf numFmtId="0" fontId="31" fillId="0" borderId="15" xfId="0" applyFont="1" applyBorder="1" applyAlignment="1">
      <alignment horizontal="left" vertical="center"/>
    </xf>
    <xf numFmtId="0" fontId="0" fillId="0" borderId="15" xfId="0" applyBorder="1" applyAlignment="1">
      <alignment horizontal="center" vertical="center"/>
    </xf>
    <xf numFmtId="0" fontId="0" fillId="0" borderId="15" xfId="0" applyBorder="1" applyAlignment="1">
      <alignment horizontal="left" vertical="center" wrapText="1"/>
    </xf>
    <xf numFmtId="0" fontId="29" fillId="15" borderId="8" xfId="0" applyFont="1" applyFill="1" applyBorder="1" applyAlignment="1">
      <alignment horizontal="center" vertical="center"/>
    </xf>
    <xf numFmtId="0" fontId="8" fillId="0" borderId="10" xfId="0" applyFont="1" applyBorder="1" applyAlignment="1">
      <alignment horizontal="left" vertical="center" wrapText="1"/>
    </xf>
    <xf numFmtId="0" fontId="0" fillId="14" borderId="0" xfId="0" applyFill="1" applyAlignment="1">
      <alignment horizontal="center" vertical="center"/>
    </xf>
    <xf numFmtId="0" fontId="8" fillId="0" borderId="0" xfId="0" applyFont="1" applyAlignment="1">
      <alignment horizontal="center" vertical="center" wrapText="1"/>
    </xf>
    <xf numFmtId="0" fontId="8" fillId="0" borderId="0" xfId="0" applyFont="1" applyAlignment="1">
      <alignment vertical="center"/>
    </xf>
    <xf numFmtId="0" fontId="44" fillId="0" borderId="0" xfId="0" applyFont="1" applyAlignment="1">
      <alignment horizontal="center" vertical="center" wrapText="1"/>
    </xf>
    <xf numFmtId="0" fontId="41" fillId="0" borderId="0" xfId="0" applyFont="1" applyAlignment="1">
      <alignment vertical="center"/>
    </xf>
    <xf numFmtId="0" fontId="15" fillId="8" borderId="10" xfId="0" applyFont="1" applyFill="1" applyBorder="1" applyAlignment="1">
      <alignment horizontal="left" vertical="center" wrapText="1"/>
    </xf>
    <xf numFmtId="2" fontId="1" fillId="2" borderId="10" xfId="0" applyNumberFormat="1" applyFont="1" applyFill="1" applyBorder="1" applyAlignment="1">
      <alignment horizontal="center" vertical="center" wrapText="1"/>
    </xf>
    <xf numFmtId="0" fontId="20" fillId="4" borderId="0" xfId="0" applyFont="1" applyFill="1" applyAlignment="1">
      <alignment horizontal="center" vertical="center" wrapText="1"/>
    </xf>
    <xf numFmtId="0" fontId="20" fillId="4" borderId="8" xfId="0" applyFont="1" applyFill="1" applyBorder="1" applyAlignment="1">
      <alignment horizontal="center" vertical="center" wrapText="1"/>
    </xf>
    <xf numFmtId="0" fontId="32" fillId="4" borderId="0" xfId="0" applyFont="1" applyFill="1" applyAlignment="1">
      <alignment horizontal="center" vertical="center" wrapText="1"/>
    </xf>
    <xf numFmtId="0" fontId="32" fillId="4" borderId="8" xfId="0" applyFont="1" applyFill="1" applyBorder="1" applyAlignment="1">
      <alignment horizontal="center" vertical="center" wrapText="1"/>
    </xf>
    <xf numFmtId="0" fontId="8" fillId="6" borderId="23"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8" fillId="6" borderId="16" xfId="0" applyFont="1" applyFill="1" applyBorder="1" applyAlignment="1">
      <alignment horizontal="left" vertical="center" wrapText="1"/>
    </xf>
    <xf numFmtId="0" fontId="8" fillId="6" borderId="18" xfId="0" applyFont="1" applyFill="1" applyBorder="1" applyAlignment="1">
      <alignment horizontal="left" vertical="center" wrapText="1"/>
    </xf>
    <xf numFmtId="0" fontId="8" fillId="6" borderId="0" xfId="0" applyFont="1" applyFill="1" applyAlignment="1">
      <alignment horizontal="left" vertical="center" wrapText="1"/>
    </xf>
    <xf numFmtId="0" fontId="8" fillId="6" borderId="60" xfId="0" applyFont="1" applyFill="1" applyBorder="1" applyAlignment="1">
      <alignment horizontal="left" vertical="center" wrapText="1"/>
    </xf>
    <xf numFmtId="0" fontId="8" fillId="6" borderId="21" xfId="0" applyFont="1" applyFill="1" applyBorder="1" applyAlignment="1">
      <alignment horizontal="left" vertical="center" wrapText="1"/>
    </xf>
    <xf numFmtId="0" fontId="8" fillId="6" borderId="8" xfId="0" applyFont="1" applyFill="1" applyBorder="1" applyAlignment="1">
      <alignment horizontal="left" vertical="center" wrapText="1"/>
    </xf>
    <xf numFmtId="0" fontId="8" fillId="6" borderId="27" xfId="0" applyFont="1" applyFill="1" applyBorder="1" applyAlignment="1">
      <alignment horizontal="left" vertical="center" wrapText="1"/>
    </xf>
    <xf numFmtId="0" fontId="30" fillId="15" borderId="0" xfId="0" applyFont="1" applyFill="1" applyAlignment="1">
      <alignment horizontal="center" vertical="center"/>
    </xf>
    <xf numFmtId="0" fontId="15" fillId="8" borderId="10" xfId="0" applyFont="1" applyFill="1" applyBorder="1" applyAlignment="1">
      <alignment vertical="center" wrapText="1"/>
    </xf>
    <xf numFmtId="0" fontId="21" fillId="0" borderId="10" xfId="0" applyFont="1" applyBorder="1" applyAlignment="1">
      <alignment horizontal="left" vertical="center" wrapText="1"/>
    </xf>
    <xf numFmtId="0" fontId="0" fillId="14" borderId="0" xfId="0" applyFill="1" applyAlignment="1">
      <alignment horizontal="center"/>
    </xf>
    <xf numFmtId="0" fontId="16" fillId="0" borderId="10" xfId="0" applyFont="1" applyBorder="1" applyAlignment="1">
      <alignment horizontal="center" vertical="center" wrapText="1"/>
    </xf>
    <xf numFmtId="0" fontId="26" fillId="0" borderId="10" xfId="0" applyFont="1" applyBorder="1" applyAlignment="1">
      <alignment vertical="center" wrapText="1"/>
    </xf>
    <xf numFmtId="0" fontId="26" fillId="0" borderId="10" xfId="0" applyFont="1" applyBorder="1" applyAlignment="1">
      <alignment horizontal="center" vertical="center" wrapText="1"/>
    </xf>
    <xf numFmtId="0" fontId="25" fillId="0" borderId="10" xfId="0" applyFont="1" applyBorder="1" applyAlignment="1">
      <alignment horizontal="center" vertical="center" wrapText="1"/>
    </xf>
    <xf numFmtId="0" fontId="25" fillId="10" borderId="10" xfId="0" applyFont="1" applyFill="1" applyBorder="1" applyAlignment="1">
      <alignment horizontal="center" vertical="center" wrapText="1"/>
    </xf>
    <xf numFmtId="0" fontId="27" fillId="0" borderId="10" xfId="0" applyFont="1" applyBorder="1" applyAlignment="1">
      <alignment vertical="center" wrapText="1"/>
    </xf>
    <xf numFmtId="0" fontId="14" fillId="11" borderId="12" xfId="0" applyFont="1" applyFill="1" applyBorder="1" applyAlignment="1">
      <alignment horizontal="center" vertical="center" wrapText="1"/>
    </xf>
    <xf numFmtId="0" fontId="14" fillId="11" borderId="9"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2" fillId="7" borderId="10" xfId="0" applyFont="1" applyFill="1" applyBorder="1" applyAlignment="1">
      <alignment vertical="center" wrapText="1"/>
    </xf>
    <xf numFmtId="0" fontId="43" fillId="0" borderId="0" xfId="0" applyFont="1" applyAlignment="1">
      <alignment horizontal="center" vertical="center" wrapText="1"/>
    </xf>
    <xf numFmtId="0" fontId="17" fillId="0" borderId="12" xfId="0" applyFont="1" applyBorder="1" applyAlignment="1">
      <alignment horizontal="center" vertical="top"/>
    </xf>
    <xf numFmtId="0" fontId="17" fillId="0" borderId="15" xfId="0" applyFont="1" applyBorder="1" applyAlignment="1">
      <alignment horizontal="center" vertical="top"/>
    </xf>
    <xf numFmtId="0" fontId="17" fillId="0" borderId="9" xfId="0" applyFont="1" applyBorder="1" applyAlignment="1">
      <alignment horizontal="center" vertical="top"/>
    </xf>
    <xf numFmtId="0" fontId="18" fillId="0" borderId="12" xfId="0" applyFont="1" applyBorder="1" applyAlignment="1">
      <alignment horizontal="left" vertical="top"/>
    </xf>
    <xf numFmtId="0" fontId="18" fillId="0" borderId="15" xfId="0" applyFont="1" applyBorder="1" applyAlignment="1">
      <alignment horizontal="left" vertical="top"/>
    </xf>
    <xf numFmtId="0" fontId="18" fillId="0" borderId="9" xfId="0" applyFont="1" applyBorder="1" applyAlignment="1">
      <alignment horizontal="left" vertical="top"/>
    </xf>
    <xf numFmtId="0" fontId="17" fillId="0" borderId="10" xfId="0" applyFont="1" applyBorder="1" applyAlignment="1">
      <alignment horizontal="left" vertical="top" wrapText="1"/>
    </xf>
    <xf numFmtId="0" fontId="17" fillId="0" borderId="12" xfId="0" applyFont="1" applyBorder="1" applyAlignment="1">
      <alignment horizontal="left" vertical="top" wrapText="1"/>
    </xf>
    <xf numFmtId="0" fontId="17" fillId="0" borderId="15" xfId="0" applyFont="1" applyBorder="1" applyAlignment="1">
      <alignment horizontal="left" vertical="top" wrapText="1"/>
    </xf>
    <xf numFmtId="0" fontId="17" fillId="0" borderId="9" xfId="0" applyFont="1" applyBorder="1" applyAlignment="1">
      <alignment horizontal="left" vertical="top" wrapText="1"/>
    </xf>
    <xf numFmtId="0" fontId="18" fillId="0" borderId="12" xfId="0" applyFont="1" applyBorder="1" applyAlignment="1">
      <alignment horizontal="left" vertical="top" wrapText="1"/>
    </xf>
    <xf numFmtId="0" fontId="18" fillId="0" borderId="15" xfId="0" applyFont="1" applyBorder="1" applyAlignment="1">
      <alignment horizontal="left" vertical="top" wrapText="1"/>
    </xf>
    <xf numFmtId="0" fontId="18" fillId="0" borderId="9" xfId="0" applyFont="1" applyBorder="1" applyAlignment="1">
      <alignment horizontal="left" vertical="top" wrapText="1"/>
    </xf>
    <xf numFmtId="0" fontId="17" fillId="0" borderId="10" xfId="0" applyFont="1" applyBorder="1" applyAlignment="1">
      <alignment horizontal="left" vertical="top"/>
    </xf>
    <xf numFmtId="0" fontId="17" fillId="2" borderId="12" xfId="0" applyFont="1" applyFill="1" applyBorder="1" applyAlignment="1">
      <alignment horizontal="center" vertical="center"/>
    </xf>
    <xf numFmtId="0" fontId="17" fillId="2" borderId="9" xfId="0" applyFont="1" applyFill="1" applyBorder="1" applyAlignment="1">
      <alignment horizontal="center" vertical="center"/>
    </xf>
    <xf numFmtId="0" fontId="18" fillId="2" borderId="10" xfId="0" applyFont="1" applyFill="1" applyBorder="1" applyAlignment="1">
      <alignment horizontal="center" vertical="top"/>
    </xf>
    <xf numFmtId="0" fontId="18" fillId="2" borderId="10" xfId="0" applyFont="1" applyFill="1" applyBorder="1" applyAlignment="1">
      <alignment horizontal="center" vertical="justify" wrapText="1"/>
    </xf>
    <xf numFmtId="0" fontId="16" fillId="0" borderId="12" xfId="0" applyFont="1" applyBorder="1" applyAlignment="1">
      <alignment horizontal="left" vertical="top" wrapText="1"/>
    </xf>
    <xf numFmtId="0" fontId="16" fillId="0" borderId="15" xfId="0" applyFont="1" applyBorder="1" applyAlignment="1">
      <alignment horizontal="left" vertical="top"/>
    </xf>
    <xf numFmtId="0" fontId="16" fillId="0" borderId="9" xfId="0" applyFont="1" applyBorder="1" applyAlignment="1">
      <alignment horizontal="left" vertical="top"/>
    </xf>
    <xf numFmtId="0" fontId="17" fillId="0" borderId="15" xfId="0" applyFont="1" applyBorder="1" applyAlignment="1">
      <alignment horizontal="left" vertical="top"/>
    </xf>
    <xf numFmtId="0" fontId="17" fillId="0" borderId="9" xfId="0" applyFont="1" applyBorder="1" applyAlignment="1">
      <alignment horizontal="left" vertical="top"/>
    </xf>
    <xf numFmtId="0" fontId="16" fillId="2" borderId="12" xfId="0" applyFont="1" applyFill="1" applyBorder="1" applyAlignment="1">
      <alignment horizontal="center" vertical="top"/>
    </xf>
    <xf numFmtId="0" fontId="16" fillId="2" borderId="9" xfId="0" applyFont="1" applyFill="1" applyBorder="1" applyAlignment="1">
      <alignment horizontal="center" vertical="top"/>
    </xf>
    <xf numFmtId="0" fontId="20" fillId="8" borderId="45" xfId="0" applyFont="1" applyFill="1" applyBorder="1" applyAlignment="1">
      <alignment horizontal="left" vertical="center" wrapText="1"/>
    </xf>
    <xf numFmtId="0" fontId="20" fillId="8" borderId="46" xfId="0" applyFont="1" applyFill="1" applyBorder="1" applyAlignment="1">
      <alignment horizontal="left" vertical="center" wrapText="1"/>
    </xf>
    <xf numFmtId="0" fontId="8" fillId="0" borderId="22" xfId="0" applyFont="1" applyBorder="1" applyAlignment="1">
      <alignment horizontal="left" vertical="center" wrapText="1"/>
    </xf>
    <xf numFmtId="0" fontId="8" fillId="0" borderId="11" xfId="0" applyFont="1" applyBorder="1" applyAlignment="1">
      <alignment horizontal="left" vertical="center" wrapText="1"/>
    </xf>
    <xf numFmtId="0" fontId="8" fillId="0" borderId="47" xfId="0" applyFont="1" applyBorder="1" applyAlignment="1">
      <alignment horizontal="left" vertical="center" wrapText="1"/>
    </xf>
    <xf numFmtId="0" fontId="8" fillId="0" borderId="42" xfId="0" applyFont="1" applyBorder="1" applyAlignment="1">
      <alignment horizontal="left" vertical="center" wrapText="1"/>
    </xf>
    <xf numFmtId="0" fontId="8" fillId="0" borderId="48" xfId="0" applyFont="1" applyBorder="1" applyAlignment="1">
      <alignment horizontal="left" vertical="center" wrapText="1"/>
    </xf>
    <xf numFmtId="0" fontId="8" fillId="0" borderId="49" xfId="0" applyFont="1" applyBorder="1" applyAlignment="1">
      <alignment horizontal="left" vertical="center" wrapText="1"/>
    </xf>
    <xf numFmtId="0" fontId="8" fillId="0" borderId="38" xfId="0" applyFont="1" applyBorder="1" applyAlignment="1">
      <alignment horizontal="left" vertical="center" wrapText="1"/>
    </xf>
    <xf numFmtId="0" fontId="8" fillId="0" borderId="39" xfId="0" applyFont="1" applyBorder="1" applyAlignment="1">
      <alignment horizontal="left" vertical="center" wrapText="1"/>
    </xf>
    <xf numFmtId="0" fontId="8" fillId="0" borderId="43" xfId="0" applyFont="1" applyBorder="1" applyAlignment="1">
      <alignment horizontal="left" vertical="center" wrapText="1"/>
    </xf>
    <xf numFmtId="0" fontId="8" fillId="0" borderId="44" xfId="0" applyFont="1" applyBorder="1" applyAlignment="1">
      <alignment horizontal="left" vertical="center" wrapText="1"/>
    </xf>
    <xf numFmtId="0" fontId="20" fillId="8" borderId="22" xfId="0" applyFont="1" applyFill="1" applyBorder="1" applyAlignment="1">
      <alignment horizontal="left" vertical="center" wrapText="1"/>
    </xf>
    <xf numFmtId="0" fontId="20" fillId="8" borderId="11" xfId="0" applyFont="1" applyFill="1" applyBorder="1" applyAlignment="1">
      <alignment horizontal="left" vertical="center" wrapText="1"/>
    </xf>
    <xf numFmtId="0" fontId="8" fillId="0" borderId="35" xfId="0" applyFont="1" applyBorder="1" applyAlignment="1">
      <alignment horizontal="left" vertical="center" wrapText="1"/>
    </xf>
    <xf numFmtId="0" fontId="8" fillId="0" borderId="36" xfId="0" applyFont="1" applyBorder="1" applyAlignment="1">
      <alignment horizontal="left" vertical="center" wrapText="1"/>
    </xf>
    <xf numFmtId="0" fontId="8" fillId="0" borderId="40" xfId="0" applyFont="1" applyBorder="1" applyAlignment="1">
      <alignment horizontal="left" vertical="center" wrapText="1"/>
    </xf>
    <xf numFmtId="0" fontId="8" fillId="0" borderId="41" xfId="0" applyFont="1" applyBorder="1" applyAlignment="1">
      <alignment horizontal="left" vertical="center" wrapText="1"/>
    </xf>
    <xf numFmtId="0" fontId="21" fillId="0" borderId="38" xfId="0" applyFont="1" applyBorder="1" applyAlignment="1">
      <alignment horizontal="left" vertical="center" wrapText="1"/>
    </xf>
    <xf numFmtId="0" fontId="21" fillId="0" borderId="39" xfId="0" applyFont="1" applyBorder="1" applyAlignment="1">
      <alignment horizontal="left" vertical="center" wrapText="1"/>
    </xf>
    <xf numFmtId="0" fontId="20" fillId="8" borderId="33" xfId="0" applyFont="1" applyFill="1" applyBorder="1" applyAlignment="1">
      <alignment horizontal="left" vertical="center" wrapText="1"/>
    </xf>
    <xf numFmtId="0" fontId="20" fillId="8" borderId="34" xfId="0" applyFont="1" applyFill="1" applyBorder="1" applyAlignment="1">
      <alignment horizontal="left" vertical="center" wrapText="1"/>
    </xf>
    <xf numFmtId="0" fontId="20" fillId="8" borderId="33" xfId="0" applyFont="1" applyFill="1" applyBorder="1" applyAlignment="1">
      <alignment vertical="center" wrapText="1"/>
    </xf>
    <xf numFmtId="0" fontId="20" fillId="8" borderId="34" xfId="0" applyFont="1" applyFill="1" applyBorder="1" applyAlignment="1">
      <alignment vertical="center" wrapText="1"/>
    </xf>
    <xf numFmtId="0" fontId="8" fillId="0" borderId="0" xfId="0" applyFont="1"/>
    <xf numFmtId="0" fontId="22" fillId="0" borderId="0" xfId="0" applyFont="1" applyAlignment="1">
      <alignment horizontal="center" vertical="center" wrapText="1"/>
    </xf>
    <xf numFmtId="0" fontId="23" fillId="0" borderId="0" xfId="0" applyFont="1"/>
    <xf numFmtId="2" fontId="23" fillId="2" borderId="0" xfId="0" applyNumberFormat="1" applyFont="1" applyFill="1" applyAlignment="1">
      <alignment horizontal="center" vertical="center" wrapText="1"/>
    </xf>
    <xf numFmtId="0" fontId="23" fillId="2" borderId="0" xfId="0" applyFont="1" applyFill="1" applyAlignment="1">
      <alignment horizontal="center" vertical="center" wrapText="1"/>
    </xf>
    <xf numFmtId="0" fontId="50" fillId="0" borderId="0" xfId="0" applyFont="1" applyAlignment="1">
      <alignment horizontal="left" wrapText="1"/>
    </xf>
    <xf numFmtId="0" fontId="50" fillId="0" borderId="17" xfId="0" applyFont="1" applyBorder="1" applyAlignment="1">
      <alignment horizontal="left" wrapText="1"/>
    </xf>
    <xf numFmtId="0" fontId="2" fillId="6" borderId="0" xfId="0" applyFont="1" applyFill="1" applyBorder="1" applyAlignment="1" applyProtection="1">
      <alignment horizontal="left" vertical="top" wrapText="1"/>
      <protection locked="0"/>
    </xf>
    <xf numFmtId="0" fontId="1" fillId="6" borderId="15" xfId="0" applyFont="1" applyFill="1" applyBorder="1" applyAlignment="1" applyProtection="1">
      <alignment horizontal="left" vertical="center"/>
      <protection locked="0"/>
    </xf>
    <xf numFmtId="0" fontId="7" fillId="0" borderId="12" xfId="0" applyFont="1" applyBorder="1" applyAlignment="1">
      <alignment horizontal="left" vertical="top" wrapText="1"/>
    </xf>
  </cellXfs>
  <cellStyles count="2">
    <cellStyle name="Normal" xfId="0" builtinId="0"/>
    <cellStyle name="Percent" xfId="1" builtinId="5"/>
  </cellStyles>
  <dxfs count="11">
    <dxf>
      <fill>
        <patternFill>
          <bgColor rgb="FF99FF66"/>
        </patternFill>
      </fill>
    </dxf>
    <dxf>
      <fill>
        <patternFill>
          <bgColor rgb="FFFF0000"/>
        </patternFill>
      </fill>
    </dxf>
    <dxf>
      <fill>
        <patternFill>
          <bgColor rgb="FF99FF6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 Target="richData/rdrichvalue.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22/10/relationships/richValueRel" Target="richData/richValueRel.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Structure" Target="richData/rdrichvaluestructure.xml"/></Relationships>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33882-ABAA-4CC5-B642-06680AD09E22}">
  <dimension ref="A1:G10"/>
  <sheetViews>
    <sheetView topLeftCell="A7" zoomScale="80" zoomScaleNormal="80" workbookViewId="0">
      <selection activeCell="I6" sqref="I6"/>
    </sheetView>
  </sheetViews>
  <sheetFormatPr defaultRowHeight="14.5" x14ac:dyDescent="0.35"/>
  <cols>
    <col min="1" max="1" width="8.7265625" customWidth="1"/>
    <col min="6" max="6" width="56.26953125" customWidth="1"/>
    <col min="7" max="7" width="49.26953125" customWidth="1"/>
  </cols>
  <sheetData>
    <row r="1" spans="1:7" x14ac:dyDescent="0.35">
      <c r="A1" s="137" t="e" vm="1">
        <v>#VALUE!</v>
      </c>
      <c r="B1" s="137"/>
      <c r="C1" s="137"/>
      <c r="D1" s="137"/>
      <c r="E1" s="137"/>
      <c r="F1" s="137"/>
      <c r="G1" s="137"/>
    </row>
    <row r="2" spans="1:7" x14ac:dyDescent="0.35">
      <c r="A2" s="137"/>
      <c r="B2" s="137"/>
      <c r="C2" s="137"/>
      <c r="D2" s="137"/>
      <c r="E2" s="137"/>
      <c r="F2" s="137"/>
      <c r="G2" s="137"/>
    </row>
    <row r="3" spans="1:7" x14ac:dyDescent="0.35">
      <c r="A3" s="137"/>
      <c r="B3" s="137"/>
      <c r="C3" s="137"/>
      <c r="D3" s="137"/>
      <c r="E3" s="137"/>
      <c r="F3" s="137"/>
      <c r="G3" s="137"/>
    </row>
    <row r="4" spans="1:7" x14ac:dyDescent="0.35">
      <c r="A4" s="137"/>
      <c r="B4" s="137"/>
      <c r="C4" s="137"/>
      <c r="D4" s="137"/>
      <c r="E4" s="137"/>
      <c r="F4" s="137"/>
      <c r="G4" s="137"/>
    </row>
    <row r="5" spans="1:7" x14ac:dyDescent="0.35">
      <c r="A5" s="137"/>
      <c r="B5" s="137"/>
      <c r="C5" s="137"/>
      <c r="D5" s="137"/>
      <c r="E5" s="137"/>
      <c r="F5" s="137"/>
      <c r="G5" s="137"/>
    </row>
    <row r="6" spans="1:7" x14ac:dyDescent="0.35">
      <c r="A6" s="137"/>
      <c r="B6" s="137"/>
      <c r="C6" s="137"/>
      <c r="D6" s="137"/>
      <c r="E6" s="137"/>
      <c r="F6" s="137"/>
      <c r="G6" s="137"/>
    </row>
    <row r="7" spans="1:7" x14ac:dyDescent="0.35">
      <c r="A7" s="137"/>
      <c r="B7" s="137"/>
      <c r="C7" s="137"/>
      <c r="D7" s="137"/>
      <c r="E7" s="137"/>
      <c r="F7" s="137"/>
      <c r="G7" s="137"/>
    </row>
    <row r="8" spans="1:7" x14ac:dyDescent="0.35">
      <c r="A8" s="137"/>
      <c r="B8" s="137"/>
      <c r="C8" s="137"/>
      <c r="D8" s="137"/>
      <c r="E8" s="137"/>
      <c r="F8" s="137"/>
      <c r="G8" s="137"/>
    </row>
    <row r="9" spans="1:7" ht="129.5" customHeight="1" x14ac:dyDescent="0.35">
      <c r="A9" s="137"/>
      <c r="B9" s="137"/>
      <c r="C9" s="137"/>
      <c r="D9" s="137"/>
      <c r="E9" s="137"/>
      <c r="F9" s="137"/>
      <c r="G9" s="137"/>
    </row>
    <row r="10" spans="1:7" ht="192" customHeight="1" x14ac:dyDescent="0.35">
      <c r="A10" s="137"/>
      <c r="B10" s="137"/>
      <c r="C10" s="137"/>
      <c r="D10" s="137"/>
      <c r="E10" s="137"/>
      <c r="F10" s="137"/>
      <c r="G10" s="137"/>
    </row>
  </sheetData>
  <sheetProtection algorithmName="SHA-512" hashValue="0oEP3LD9hDfMoB2rjy1EnXgw5pjvrXQADSYBafDnf686WQITrj1CDs3EG/Ep54rGM/pHl+QtZfI+e6PSp8z9kg==" saltValue="zwTSr0DLv8suq26bPd+pSQ==" spinCount="100000" sheet="1" objects="1" scenarios="1" selectLockedCells="1"/>
  <mergeCells count="1">
    <mergeCell ref="A1:G1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CD37A-4534-457C-AC95-0B7F2AA08665}">
  <sheetPr codeName="Sheet1"/>
  <dimension ref="B1:K403"/>
  <sheetViews>
    <sheetView showGridLines="0" topLeftCell="A361" zoomScale="60" zoomScaleNormal="60" workbookViewId="0">
      <selection activeCell="C377" sqref="C377:H383"/>
    </sheetView>
  </sheetViews>
  <sheetFormatPr defaultColWidth="0" defaultRowHeight="28.5" x14ac:dyDescent="0.65"/>
  <cols>
    <col min="1" max="1" width="4.1796875" customWidth="1"/>
    <col min="2" max="2" width="51.453125" customWidth="1"/>
    <col min="3" max="3" width="29.08984375" customWidth="1"/>
    <col min="4" max="4" width="74.26953125" customWidth="1"/>
    <col min="5" max="5" width="52.81640625" customWidth="1"/>
    <col min="6" max="6" width="88.81640625" customWidth="1"/>
    <col min="7" max="7" width="10.453125" style="122" customWidth="1"/>
    <col min="8" max="8" width="19.81640625" style="131" customWidth="1"/>
    <col min="9" max="10" width="4.453125" customWidth="1"/>
  </cols>
  <sheetData>
    <row r="1" spans="2:11" s="49" customFormat="1" ht="157.5" customHeight="1" x14ac:dyDescent="0.35">
      <c r="B1" s="138" t="e" vm="2">
        <v>#VALUE!</v>
      </c>
      <c r="C1" s="138"/>
      <c r="D1" s="138"/>
      <c r="E1" s="138"/>
      <c r="F1" s="138"/>
      <c r="G1" s="138"/>
      <c r="H1" s="138"/>
    </row>
    <row r="2" spans="2:11" s="49" customFormat="1" ht="72.650000000000006" customHeight="1" x14ac:dyDescent="0.35">
      <c r="B2" s="139" t="s">
        <v>449</v>
      </c>
      <c r="C2" s="139"/>
      <c r="D2" s="139"/>
      <c r="E2" s="139"/>
      <c r="F2" s="139"/>
      <c r="G2" s="139"/>
      <c r="H2" s="139"/>
    </row>
    <row r="3" spans="2:11" s="49" customFormat="1" ht="46.5" customHeight="1" x14ac:dyDescent="0.35">
      <c r="B3" s="50"/>
      <c r="C3" s="51"/>
      <c r="D3" s="52"/>
      <c r="G3" s="115"/>
      <c r="H3" s="123"/>
    </row>
    <row r="4" spans="2:11" s="49" customFormat="1" ht="39.75" customHeight="1" x14ac:dyDescent="0.35">
      <c r="B4" s="53" t="s">
        <v>0</v>
      </c>
      <c r="C4" s="80" t="s">
        <v>451</v>
      </c>
      <c r="D4" s="53" t="s">
        <v>1</v>
      </c>
      <c r="E4" s="81">
        <v>45857</v>
      </c>
      <c r="F4" s="215" t="s">
        <v>1469</v>
      </c>
      <c r="G4" s="215"/>
      <c r="H4" s="215"/>
    </row>
    <row r="5" spans="2:11" s="49" customFormat="1" ht="30.65" customHeight="1" thickBot="1" x14ac:dyDescent="0.4">
      <c r="B5" s="54"/>
      <c r="C5" s="55"/>
      <c r="D5" s="55"/>
      <c r="E5" s="55"/>
      <c r="F5" s="56"/>
      <c r="G5" s="116"/>
      <c r="H5" s="124"/>
    </row>
    <row r="6" spans="2:11" s="16" customFormat="1" ht="46.5" customHeight="1" thickBot="1" x14ac:dyDescent="0.4">
      <c r="B6" s="185" t="s">
        <v>2</v>
      </c>
      <c r="C6" s="186"/>
      <c r="D6" s="186"/>
      <c r="E6" s="187" t="s">
        <v>3</v>
      </c>
      <c r="F6" s="187"/>
      <c r="G6" s="57"/>
      <c r="H6" s="125">
        <f>SUM(H7,H53,H99,H145,H191,H237,H283,H329)</f>
        <v>0</v>
      </c>
      <c r="I6" s="49"/>
      <c r="J6" s="49"/>
    </row>
    <row r="7" spans="2:11" s="58" customFormat="1" ht="45.75" customHeight="1" thickBot="1" x14ac:dyDescent="0.4">
      <c r="B7" s="188" t="s">
        <v>4</v>
      </c>
      <c r="C7" s="189"/>
      <c r="D7" s="190"/>
      <c r="E7" s="191" t="s">
        <v>5</v>
      </c>
      <c r="F7" s="191"/>
      <c r="G7" s="117"/>
      <c r="H7" s="126">
        <f>SUM(H10,H24,H38)</f>
        <v>0</v>
      </c>
      <c r="I7" s="49"/>
      <c r="J7" s="49"/>
      <c r="K7" s="16"/>
    </row>
    <row r="8" spans="2:11" s="58" customFormat="1" ht="45.75" customHeight="1" thickBot="1" x14ac:dyDescent="0.4">
      <c r="B8" s="156" t="s">
        <v>19</v>
      </c>
      <c r="C8" s="157"/>
      <c r="D8" s="157"/>
      <c r="E8" s="157"/>
      <c r="F8" s="157"/>
      <c r="G8" s="157"/>
      <c r="H8" s="179"/>
      <c r="K8" s="16"/>
    </row>
    <row r="9" spans="2:11" s="16" customFormat="1" ht="45.75" customHeight="1" thickBot="1" x14ac:dyDescent="0.4">
      <c r="B9" s="88" t="s">
        <v>6</v>
      </c>
      <c r="C9" s="89" t="s">
        <v>7</v>
      </c>
      <c r="D9" s="160" t="s">
        <v>1261</v>
      </c>
      <c r="E9" s="161"/>
      <c r="F9" s="92" t="s">
        <v>53</v>
      </c>
      <c r="G9" s="93" t="s">
        <v>70</v>
      </c>
      <c r="H9" s="94" t="s">
        <v>7</v>
      </c>
    </row>
    <row r="10" spans="2:11" s="58" customFormat="1" ht="48" customHeight="1" x14ac:dyDescent="0.35">
      <c r="B10" s="207" t="s">
        <v>20</v>
      </c>
      <c r="C10" s="208"/>
      <c r="D10" s="208"/>
      <c r="E10" s="208"/>
      <c r="F10" s="108" t="s">
        <v>8</v>
      </c>
      <c r="G10" s="109"/>
      <c r="H10" s="107" t="str">
        <f>IF(H12&lt;&gt;"-",SUM(H11:H22),IF(H16&lt;&gt;"-",SUM(H11:H22),IF(H20&lt;&gt;"-",SUM(H11:H22),"-")))</f>
        <v>-</v>
      </c>
    </row>
    <row r="11" spans="2:11" s="16" customFormat="1" ht="54" customHeight="1" x14ac:dyDescent="0.35">
      <c r="B11" s="196" t="s">
        <v>54</v>
      </c>
      <c r="C11" s="59" t="s">
        <v>520</v>
      </c>
      <c r="D11" s="140" t="s">
        <v>1184</v>
      </c>
      <c r="E11" s="141"/>
      <c r="F11" s="60" t="s">
        <v>511</v>
      </c>
      <c r="G11" s="112">
        <v>0</v>
      </c>
      <c r="H11" s="113">
        <v>0</v>
      </c>
    </row>
    <row r="12" spans="2:11" s="16" customFormat="1" ht="54" customHeight="1" x14ac:dyDescent="0.35">
      <c r="B12" s="197"/>
      <c r="C12" s="151" t="s">
        <v>1598</v>
      </c>
      <c r="D12" s="140" t="s">
        <v>515</v>
      </c>
      <c r="E12" s="141"/>
      <c r="F12" s="61" t="s">
        <v>512</v>
      </c>
      <c r="G12" s="145" t="s">
        <v>1531</v>
      </c>
      <c r="H12" s="148" t="str">
        <f>IF(G12="-","-",IF(G12=0,"0.00",(G12*20)))</f>
        <v>-</v>
      </c>
    </row>
    <row r="13" spans="2:11" s="16" customFormat="1" ht="54" customHeight="1" x14ac:dyDescent="0.35">
      <c r="B13" s="197"/>
      <c r="C13" s="152"/>
      <c r="D13" s="140" t="s">
        <v>516</v>
      </c>
      <c r="E13" s="141"/>
      <c r="F13" s="61" t="s">
        <v>513</v>
      </c>
      <c r="G13" s="146"/>
      <c r="H13" s="149"/>
    </row>
    <row r="14" spans="2:11" s="16" customFormat="1" ht="54" customHeight="1" x14ac:dyDescent="0.35">
      <c r="B14" s="197"/>
      <c r="C14" s="152"/>
      <c r="D14" s="140" t="s">
        <v>514</v>
      </c>
      <c r="E14" s="141"/>
      <c r="F14" s="61" t="s">
        <v>518</v>
      </c>
      <c r="G14" s="146"/>
      <c r="H14" s="149"/>
    </row>
    <row r="15" spans="2:11" s="16" customFormat="1" ht="54" customHeight="1" x14ac:dyDescent="0.35">
      <c r="B15" s="197"/>
      <c r="C15" s="153"/>
      <c r="D15" s="140" t="s">
        <v>517</v>
      </c>
      <c r="E15" s="141"/>
      <c r="F15" s="61" t="s">
        <v>519</v>
      </c>
      <c r="G15" s="147"/>
      <c r="H15" s="150"/>
    </row>
    <row r="16" spans="2:11" s="16" customFormat="1" ht="54" customHeight="1" x14ac:dyDescent="0.35">
      <c r="B16" s="197"/>
      <c r="C16" s="151" t="s">
        <v>1597</v>
      </c>
      <c r="D16" s="140" t="s">
        <v>521</v>
      </c>
      <c r="E16" s="141"/>
      <c r="F16" s="61" t="s">
        <v>522</v>
      </c>
      <c r="G16" s="145" t="s">
        <v>1531</v>
      </c>
      <c r="H16" s="148" t="str">
        <f>IF(G16="-","-",IF(G16=0,"0.00",(G16-1)*20))</f>
        <v>-</v>
      </c>
    </row>
    <row r="17" spans="2:8" s="16" customFormat="1" ht="54" customHeight="1" x14ac:dyDescent="0.35">
      <c r="B17" s="197"/>
      <c r="C17" s="152"/>
      <c r="D17" s="140" t="s">
        <v>523</v>
      </c>
      <c r="E17" s="141"/>
      <c r="F17" s="61" t="s">
        <v>524</v>
      </c>
      <c r="G17" s="146"/>
      <c r="H17" s="149"/>
    </row>
    <row r="18" spans="2:8" s="16" customFormat="1" ht="54" customHeight="1" x14ac:dyDescent="0.35">
      <c r="B18" s="197"/>
      <c r="C18" s="152"/>
      <c r="D18" s="140" t="s">
        <v>525</v>
      </c>
      <c r="E18" s="141"/>
      <c r="F18" s="61" t="s">
        <v>526</v>
      </c>
      <c r="G18" s="146"/>
      <c r="H18" s="149"/>
    </row>
    <row r="19" spans="2:8" s="16" customFormat="1" ht="54" customHeight="1" x14ac:dyDescent="0.35">
      <c r="B19" s="197"/>
      <c r="C19" s="153"/>
      <c r="D19" s="140" t="s">
        <v>527</v>
      </c>
      <c r="E19" s="141"/>
      <c r="F19" s="61" t="s">
        <v>528</v>
      </c>
      <c r="G19" s="147"/>
      <c r="H19" s="150"/>
    </row>
    <row r="20" spans="2:8" s="16" customFormat="1" ht="54" customHeight="1" x14ac:dyDescent="0.35">
      <c r="B20" s="197"/>
      <c r="C20" s="151" t="s">
        <v>1596</v>
      </c>
      <c r="D20" s="140" t="s">
        <v>529</v>
      </c>
      <c r="E20" s="141"/>
      <c r="F20" s="61" t="s">
        <v>530</v>
      </c>
      <c r="G20" s="145" t="s">
        <v>1531</v>
      </c>
      <c r="H20" s="148" t="str">
        <f>IF(G20="-","-",IF(G20=0,"0.00",(G20-2)*20))</f>
        <v>-</v>
      </c>
    </row>
    <row r="21" spans="2:8" s="16" customFormat="1" ht="54" customHeight="1" x14ac:dyDescent="0.35">
      <c r="B21" s="197"/>
      <c r="C21" s="152"/>
      <c r="D21" s="140" t="s">
        <v>531</v>
      </c>
      <c r="E21" s="141"/>
      <c r="F21" s="61" t="s">
        <v>532</v>
      </c>
      <c r="G21" s="146"/>
      <c r="H21" s="149"/>
    </row>
    <row r="22" spans="2:8" s="16" customFormat="1" ht="54" customHeight="1" x14ac:dyDescent="0.35">
      <c r="B22" s="197"/>
      <c r="C22" s="152"/>
      <c r="D22" s="140" t="s">
        <v>533</v>
      </c>
      <c r="E22" s="141"/>
      <c r="F22" s="61" t="s">
        <v>534</v>
      </c>
      <c r="G22" s="146"/>
      <c r="H22" s="149"/>
    </row>
    <row r="23" spans="2:8" s="16" customFormat="1" ht="54" customHeight="1" x14ac:dyDescent="0.35">
      <c r="B23" s="198"/>
      <c r="C23" s="153"/>
      <c r="D23" s="140" t="s">
        <v>535</v>
      </c>
      <c r="E23" s="141"/>
      <c r="F23" s="61" t="s">
        <v>536</v>
      </c>
      <c r="G23" s="147"/>
      <c r="H23" s="150"/>
    </row>
    <row r="24" spans="2:8" s="16" customFormat="1" ht="45.5" customHeight="1" x14ac:dyDescent="0.35">
      <c r="B24" s="210" t="s">
        <v>21</v>
      </c>
      <c r="C24" s="211"/>
      <c r="D24" s="211"/>
      <c r="E24" s="211"/>
      <c r="F24" s="110" t="s">
        <v>8</v>
      </c>
      <c r="G24" s="111"/>
      <c r="H24" s="107" t="str">
        <f>IF(H26&lt;&gt;"-",SUM(H25:H36),IF(H30&lt;&gt;"-",SUM(H25:H36),IF(H34&lt;&gt;"-",SUM(H25:H36),"-")))</f>
        <v>-</v>
      </c>
    </row>
    <row r="25" spans="2:8" s="16" customFormat="1" ht="50" customHeight="1" x14ac:dyDescent="0.35">
      <c r="B25" s="165" t="s">
        <v>55</v>
      </c>
      <c r="C25" s="62" t="s">
        <v>520</v>
      </c>
      <c r="D25" s="184" t="s">
        <v>1183</v>
      </c>
      <c r="E25" s="154"/>
      <c r="F25" s="64" t="s">
        <v>537</v>
      </c>
      <c r="G25" s="112">
        <v>0</v>
      </c>
      <c r="H25" s="113">
        <v>0</v>
      </c>
    </row>
    <row r="26" spans="2:8" s="16" customFormat="1" ht="56" customHeight="1" x14ac:dyDescent="0.35">
      <c r="B26" s="199"/>
      <c r="C26" s="151" t="s">
        <v>1534</v>
      </c>
      <c r="D26" s="140" t="s">
        <v>538</v>
      </c>
      <c r="E26" s="141"/>
      <c r="F26" s="64" t="s">
        <v>539</v>
      </c>
      <c r="G26" s="145" t="s">
        <v>1531</v>
      </c>
      <c r="H26" s="148" t="str">
        <f>IF(G26="-","-",IF(G26=0,"0.00",(G26*15)))</f>
        <v>-</v>
      </c>
    </row>
    <row r="27" spans="2:8" s="16" customFormat="1" ht="56" customHeight="1" x14ac:dyDescent="0.35">
      <c r="B27" s="199"/>
      <c r="C27" s="152"/>
      <c r="D27" s="140" t="s">
        <v>540</v>
      </c>
      <c r="E27" s="141"/>
      <c r="F27" s="64" t="s">
        <v>541</v>
      </c>
      <c r="G27" s="146"/>
      <c r="H27" s="149"/>
    </row>
    <row r="28" spans="2:8" s="16" customFormat="1" ht="56" customHeight="1" x14ac:dyDescent="0.35">
      <c r="B28" s="199"/>
      <c r="C28" s="152"/>
      <c r="D28" s="140" t="s">
        <v>542</v>
      </c>
      <c r="E28" s="141"/>
      <c r="F28" s="64" t="s">
        <v>543</v>
      </c>
      <c r="G28" s="146"/>
      <c r="H28" s="149"/>
    </row>
    <row r="29" spans="2:8" s="16" customFormat="1" ht="56" customHeight="1" x14ac:dyDescent="0.35">
      <c r="B29" s="199"/>
      <c r="C29" s="153"/>
      <c r="D29" s="154" t="s">
        <v>544</v>
      </c>
      <c r="E29" s="154"/>
      <c r="F29" s="65" t="s">
        <v>545</v>
      </c>
      <c r="G29" s="147"/>
      <c r="H29" s="150"/>
    </row>
    <row r="30" spans="2:8" s="16" customFormat="1" ht="56" customHeight="1" x14ac:dyDescent="0.35">
      <c r="B30" s="199"/>
      <c r="C30" s="151" t="s">
        <v>1535</v>
      </c>
      <c r="D30" s="154" t="s">
        <v>546</v>
      </c>
      <c r="E30" s="154"/>
      <c r="F30" s="61" t="s">
        <v>547</v>
      </c>
      <c r="G30" s="145" t="s">
        <v>1531</v>
      </c>
      <c r="H30" s="148" t="str">
        <f>IF(G30="-","-",IF(G30=0,"0.00",(G30-1)*15))</f>
        <v>-</v>
      </c>
    </row>
    <row r="31" spans="2:8" s="16" customFormat="1" ht="56" customHeight="1" x14ac:dyDescent="0.35">
      <c r="B31" s="199"/>
      <c r="C31" s="152"/>
      <c r="D31" s="140" t="s">
        <v>548</v>
      </c>
      <c r="E31" s="141"/>
      <c r="F31" s="61" t="s">
        <v>549</v>
      </c>
      <c r="G31" s="146"/>
      <c r="H31" s="149"/>
    </row>
    <row r="32" spans="2:8" s="16" customFormat="1" ht="56" customHeight="1" x14ac:dyDescent="0.35">
      <c r="B32" s="199"/>
      <c r="C32" s="152"/>
      <c r="D32" s="140" t="s">
        <v>550</v>
      </c>
      <c r="E32" s="141"/>
      <c r="F32" s="61" t="s">
        <v>551</v>
      </c>
      <c r="G32" s="146"/>
      <c r="H32" s="149"/>
    </row>
    <row r="33" spans="2:8" s="16" customFormat="1" ht="56" customHeight="1" x14ac:dyDescent="0.35">
      <c r="B33" s="199"/>
      <c r="C33" s="153"/>
      <c r="D33" s="140" t="s">
        <v>552</v>
      </c>
      <c r="E33" s="141"/>
      <c r="F33" s="61" t="s">
        <v>553</v>
      </c>
      <c r="G33" s="147"/>
      <c r="H33" s="150"/>
    </row>
    <row r="34" spans="2:8" s="16" customFormat="1" ht="56" customHeight="1" x14ac:dyDescent="0.35">
      <c r="B34" s="199"/>
      <c r="C34" s="151" t="s">
        <v>1536</v>
      </c>
      <c r="D34" s="140" t="s">
        <v>554</v>
      </c>
      <c r="E34" s="141"/>
      <c r="F34" s="61" t="s">
        <v>555</v>
      </c>
      <c r="G34" s="145" t="s">
        <v>1531</v>
      </c>
      <c r="H34" s="148" t="str">
        <f>IF(G34="-","-",IF(G34=0,"0.00",(G34-2)*15))</f>
        <v>-</v>
      </c>
    </row>
    <row r="35" spans="2:8" s="16" customFormat="1" ht="56" customHeight="1" x14ac:dyDescent="0.35">
      <c r="B35" s="199"/>
      <c r="C35" s="152"/>
      <c r="D35" s="140" t="s">
        <v>556</v>
      </c>
      <c r="E35" s="141"/>
      <c r="F35" s="61" t="s">
        <v>557</v>
      </c>
      <c r="G35" s="146"/>
      <c r="H35" s="149"/>
    </row>
    <row r="36" spans="2:8" s="16" customFormat="1" ht="56" customHeight="1" x14ac:dyDescent="0.35">
      <c r="B36" s="199"/>
      <c r="C36" s="152"/>
      <c r="D36" s="140" t="s">
        <v>558</v>
      </c>
      <c r="E36" s="141"/>
      <c r="F36" s="61" t="s">
        <v>559</v>
      </c>
      <c r="G36" s="146"/>
      <c r="H36" s="149"/>
    </row>
    <row r="37" spans="2:8" s="16" customFormat="1" ht="56" customHeight="1" x14ac:dyDescent="0.35">
      <c r="B37" s="200"/>
      <c r="C37" s="153"/>
      <c r="D37" s="154" t="s">
        <v>560</v>
      </c>
      <c r="E37" s="154"/>
      <c r="F37" s="61" t="s">
        <v>561</v>
      </c>
      <c r="G37" s="147"/>
      <c r="H37" s="150"/>
    </row>
    <row r="38" spans="2:8" s="16" customFormat="1" ht="43.5" customHeight="1" x14ac:dyDescent="0.35">
      <c r="B38" s="210" t="s">
        <v>30</v>
      </c>
      <c r="C38" s="211"/>
      <c r="D38" s="211"/>
      <c r="E38" s="211"/>
      <c r="F38" s="87" t="s">
        <v>8</v>
      </c>
      <c r="G38" s="111"/>
      <c r="H38" s="107" t="str">
        <f>IF(H40&lt;&gt;"-",SUM(H39:H50),IF(H44&lt;&gt;"-",SUM(H39:H50),IF(H48&lt;&gt;"-",SUM(H39:H50),"-")))</f>
        <v>-</v>
      </c>
    </row>
    <row r="39" spans="2:8" s="16" customFormat="1" ht="54" customHeight="1" x14ac:dyDescent="0.35">
      <c r="B39" s="182" t="s">
        <v>56</v>
      </c>
      <c r="C39" s="66" t="s">
        <v>1532</v>
      </c>
      <c r="D39" s="154" t="s">
        <v>1182</v>
      </c>
      <c r="E39" s="154"/>
      <c r="F39" s="67" t="s">
        <v>562</v>
      </c>
      <c r="G39" s="112">
        <v>0</v>
      </c>
      <c r="H39" s="113">
        <v>0</v>
      </c>
    </row>
    <row r="40" spans="2:8" s="16" customFormat="1" ht="54" customHeight="1" x14ac:dyDescent="0.35">
      <c r="B40" s="183"/>
      <c r="C40" s="151" t="s">
        <v>1533</v>
      </c>
      <c r="D40" s="140" t="s">
        <v>563</v>
      </c>
      <c r="E40" s="141"/>
      <c r="F40" s="67" t="s">
        <v>564</v>
      </c>
      <c r="G40" s="145" t="s">
        <v>1531</v>
      </c>
      <c r="H40" s="148" t="str">
        <f>IF(G40="-","-",IF(G40=0,"0.00",(G40*15)))</f>
        <v>-</v>
      </c>
    </row>
    <row r="41" spans="2:8" s="16" customFormat="1" ht="54" customHeight="1" x14ac:dyDescent="0.35">
      <c r="B41" s="183"/>
      <c r="C41" s="152"/>
      <c r="D41" s="140" t="s">
        <v>565</v>
      </c>
      <c r="E41" s="141"/>
      <c r="F41" s="67" t="s">
        <v>566</v>
      </c>
      <c r="G41" s="146"/>
      <c r="H41" s="149"/>
    </row>
    <row r="42" spans="2:8" s="16" customFormat="1" ht="54" customHeight="1" x14ac:dyDescent="0.35">
      <c r="B42" s="183"/>
      <c r="C42" s="152"/>
      <c r="D42" s="140" t="s">
        <v>567</v>
      </c>
      <c r="E42" s="141"/>
      <c r="F42" s="67" t="s">
        <v>568</v>
      </c>
      <c r="G42" s="146"/>
      <c r="H42" s="149"/>
    </row>
    <row r="43" spans="2:8" s="16" customFormat="1" ht="54" customHeight="1" x14ac:dyDescent="0.35">
      <c r="B43" s="183"/>
      <c r="C43" s="153"/>
      <c r="D43" s="154" t="s">
        <v>569</v>
      </c>
      <c r="E43" s="154"/>
      <c r="F43" s="67" t="s">
        <v>570</v>
      </c>
      <c r="G43" s="147"/>
      <c r="H43" s="150"/>
    </row>
    <row r="44" spans="2:8" s="16" customFormat="1" ht="54" customHeight="1" x14ac:dyDescent="0.35">
      <c r="B44" s="183"/>
      <c r="C44" s="151" t="s">
        <v>1537</v>
      </c>
      <c r="D44" s="154" t="s">
        <v>571</v>
      </c>
      <c r="E44" s="154"/>
      <c r="F44" s="67" t="s">
        <v>572</v>
      </c>
      <c r="G44" s="145" t="s">
        <v>1531</v>
      </c>
      <c r="H44" s="148" t="str">
        <f>IF(G44="-","-",IF(G44=0,"0.00",(G44-1)*15))</f>
        <v>-</v>
      </c>
    </row>
    <row r="45" spans="2:8" s="16" customFormat="1" ht="54" customHeight="1" x14ac:dyDescent="0.35">
      <c r="B45" s="183"/>
      <c r="C45" s="152"/>
      <c r="D45" s="140" t="s">
        <v>573</v>
      </c>
      <c r="E45" s="141"/>
      <c r="F45" s="67" t="s">
        <v>574</v>
      </c>
      <c r="G45" s="146"/>
      <c r="H45" s="149"/>
    </row>
    <row r="46" spans="2:8" s="16" customFormat="1" ht="54" customHeight="1" x14ac:dyDescent="0.35">
      <c r="B46" s="183"/>
      <c r="C46" s="152"/>
      <c r="D46" s="140" t="s">
        <v>575</v>
      </c>
      <c r="E46" s="141"/>
      <c r="F46" s="67" t="s">
        <v>576</v>
      </c>
      <c r="G46" s="146"/>
      <c r="H46" s="149"/>
    </row>
    <row r="47" spans="2:8" s="16" customFormat="1" ht="54" customHeight="1" x14ac:dyDescent="0.35">
      <c r="B47" s="183"/>
      <c r="C47" s="153"/>
      <c r="D47" s="140" t="s">
        <v>577</v>
      </c>
      <c r="E47" s="141"/>
      <c r="F47" s="67" t="s">
        <v>578</v>
      </c>
      <c r="G47" s="147"/>
      <c r="H47" s="150"/>
    </row>
    <row r="48" spans="2:8" s="16" customFormat="1" ht="54" customHeight="1" x14ac:dyDescent="0.35">
      <c r="B48" s="183"/>
      <c r="C48" s="151" t="s">
        <v>1539</v>
      </c>
      <c r="D48" s="140" t="s">
        <v>579</v>
      </c>
      <c r="E48" s="141"/>
      <c r="F48" s="67" t="s">
        <v>580</v>
      </c>
      <c r="G48" s="145" t="s">
        <v>1531</v>
      </c>
      <c r="H48" s="148" t="str">
        <f>IF(G48="-","-",IF(G48=0,"0.00",(G48-2)*15))</f>
        <v>-</v>
      </c>
    </row>
    <row r="49" spans="2:11" s="16" customFormat="1" ht="54" customHeight="1" x14ac:dyDescent="0.35">
      <c r="B49" s="183"/>
      <c r="C49" s="152"/>
      <c r="D49" s="140" t="s">
        <v>581</v>
      </c>
      <c r="E49" s="141"/>
      <c r="F49" s="67" t="s">
        <v>582</v>
      </c>
      <c r="G49" s="146"/>
      <c r="H49" s="149"/>
    </row>
    <row r="50" spans="2:11" s="16" customFormat="1" ht="54" customHeight="1" x14ac:dyDescent="0.35">
      <c r="B50" s="183"/>
      <c r="C50" s="152"/>
      <c r="D50" s="140" t="s">
        <v>583</v>
      </c>
      <c r="E50" s="141"/>
      <c r="F50" s="67" t="s">
        <v>584</v>
      </c>
      <c r="G50" s="146"/>
      <c r="H50" s="149"/>
    </row>
    <row r="51" spans="2:11" s="16" customFormat="1" ht="54" customHeight="1" x14ac:dyDescent="0.35">
      <c r="B51" s="183"/>
      <c r="C51" s="152"/>
      <c r="D51" s="151" t="s">
        <v>585</v>
      </c>
      <c r="E51" s="151"/>
      <c r="F51" s="68" t="s">
        <v>586</v>
      </c>
      <c r="G51" s="147"/>
      <c r="H51" s="149"/>
    </row>
    <row r="52" spans="2:11" s="16" customFormat="1" ht="17" customHeight="1" x14ac:dyDescent="0.35">
      <c r="B52" s="142"/>
      <c r="C52" s="143"/>
      <c r="D52" s="143"/>
      <c r="E52" s="143"/>
      <c r="F52" s="143"/>
      <c r="G52" s="143"/>
      <c r="H52" s="144"/>
    </row>
    <row r="53" spans="2:11" s="16" customFormat="1" ht="45.75" customHeight="1" thickBot="1" x14ac:dyDescent="0.4">
      <c r="B53" s="201" t="s">
        <v>14</v>
      </c>
      <c r="C53" s="202"/>
      <c r="D53" s="203"/>
      <c r="E53" s="204" t="s">
        <v>5</v>
      </c>
      <c r="F53" s="205"/>
      <c r="G53" s="118"/>
      <c r="H53" s="127">
        <f>SUM(H56,H70,H84)</f>
        <v>0</v>
      </c>
    </row>
    <row r="54" spans="2:11" s="58" customFormat="1" ht="45.75" customHeight="1" thickBot="1" x14ac:dyDescent="0.4">
      <c r="B54" s="156" t="s">
        <v>18</v>
      </c>
      <c r="C54" s="157"/>
      <c r="D54" s="157"/>
      <c r="E54" s="157"/>
      <c r="F54" s="158"/>
      <c r="G54" s="157"/>
      <c r="H54" s="179"/>
      <c r="K54" s="16"/>
    </row>
    <row r="55" spans="2:11" s="16" customFormat="1" ht="45.75" customHeight="1" thickBot="1" x14ac:dyDescent="0.4">
      <c r="B55" s="88" t="s">
        <v>6</v>
      </c>
      <c r="C55" s="89" t="s">
        <v>1484</v>
      </c>
      <c r="D55" s="160" t="s">
        <v>1261</v>
      </c>
      <c r="E55" s="161"/>
      <c r="F55" s="95" t="s">
        <v>1485</v>
      </c>
      <c r="G55" s="91" t="s">
        <v>70</v>
      </c>
      <c r="H55" s="94" t="s">
        <v>7</v>
      </c>
    </row>
    <row r="56" spans="2:11" s="16" customFormat="1" ht="45" customHeight="1" x14ac:dyDescent="0.35">
      <c r="B56" s="207" t="s">
        <v>15</v>
      </c>
      <c r="C56" s="208"/>
      <c r="D56" s="208"/>
      <c r="E56" s="208"/>
      <c r="F56" s="108" t="s">
        <v>8</v>
      </c>
      <c r="G56" s="109"/>
      <c r="H56" s="107" t="str">
        <f>IF(H58&lt;&gt;"-",SUM(H57:H68),IF(H62&lt;&gt;"-",SUM(H57:H68),IF(H66&lt;&gt;"-",SUM(H57:H68),"-")))</f>
        <v>-</v>
      </c>
    </row>
    <row r="57" spans="2:11" s="16" customFormat="1" ht="54" customHeight="1" x14ac:dyDescent="0.35">
      <c r="B57" s="193" t="s">
        <v>57</v>
      </c>
      <c r="C57" s="63" t="s">
        <v>1472</v>
      </c>
      <c r="D57" s="192" t="s">
        <v>1181</v>
      </c>
      <c r="E57" s="141"/>
      <c r="F57" s="61" t="s">
        <v>629</v>
      </c>
      <c r="G57" s="112">
        <v>0</v>
      </c>
      <c r="H57" s="113">
        <v>0</v>
      </c>
    </row>
    <row r="58" spans="2:11" s="16" customFormat="1" ht="54" customHeight="1" x14ac:dyDescent="0.35">
      <c r="B58" s="194"/>
      <c r="C58" s="151" t="s">
        <v>1538</v>
      </c>
      <c r="D58" s="140" t="s">
        <v>1177</v>
      </c>
      <c r="E58" s="141"/>
      <c r="F58" s="61" t="s">
        <v>631</v>
      </c>
      <c r="G58" s="145" t="s">
        <v>1531</v>
      </c>
      <c r="H58" s="148" t="str">
        <f>IF(G58="-","-",IF(G58=0,"0.00",(G58*10)))</f>
        <v>-</v>
      </c>
    </row>
    <row r="59" spans="2:11" s="16" customFormat="1" ht="54" customHeight="1" x14ac:dyDescent="0.35">
      <c r="B59" s="194"/>
      <c r="C59" s="152"/>
      <c r="D59" s="140" t="s">
        <v>1178</v>
      </c>
      <c r="E59" s="141"/>
      <c r="F59" s="61" t="s">
        <v>633</v>
      </c>
      <c r="G59" s="146"/>
      <c r="H59" s="149"/>
    </row>
    <row r="60" spans="2:11" s="16" customFormat="1" ht="54" customHeight="1" x14ac:dyDescent="0.35">
      <c r="B60" s="194"/>
      <c r="C60" s="152"/>
      <c r="D60" s="140" t="s">
        <v>1179</v>
      </c>
      <c r="E60" s="141"/>
      <c r="F60" s="61" t="s">
        <v>635</v>
      </c>
      <c r="G60" s="146"/>
      <c r="H60" s="149"/>
    </row>
    <row r="61" spans="2:11" s="16" customFormat="1" ht="54" customHeight="1" x14ac:dyDescent="0.35">
      <c r="B61" s="194"/>
      <c r="C61" s="153"/>
      <c r="D61" s="140" t="s">
        <v>1180</v>
      </c>
      <c r="E61" s="141"/>
      <c r="F61" s="61" t="s">
        <v>637</v>
      </c>
      <c r="G61" s="147"/>
      <c r="H61" s="150"/>
    </row>
    <row r="62" spans="2:11" s="16" customFormat="1" ht="54" customHeight="1" x14ac:dyDescent="0.35">
      <c r="B62" s="194"/>
      <c r="C62" s="151" t="s">
        <v>1540</v>
      </c>
      <c r="D62" s="140" t="s">
        <v>1185</v>
      </c>
      <c r="E62" s="141"/>
      <c r="F62" s="61" t="s">
        <v>639</v>
      </c>
      <c r="G62" s="145" t="s">
        <v>1531</v>
      </c>
      <c r="H62" s="148" t="str">
        <f>IF(G62="-","-",IF(G62=0,"0.00",(G62-1)*10))</f>
        <v>-</v>
      </c>
    </row>
    <row r="63" spans="2:11" s="16" customFormat="1" ht="54" customHeight="1" x14ac:dyDescent="0.35">
      <c r="B63" s="194"/>
      <c r="C63" s="152"/>
      <c r="D63" s="140" t="s">
        <v>1186</v>
      </c>
      <c r="E63" s="141"/>
      <c r="F63" s="61" t="s">
        <v>641</v>
      </c>
      <c r="G63" s="146"/>
      <c r="H63" s="149"/>
    </row>
    <row r="64" spans="2:11" s="16" customFormat="1" ht="54" customHeight="1" x14ac:dyDescent="0.35">
      <c r="B64" s="194"/>
      <c r="C64" s="152"/>
      <c r="D64" s="140" t="s">
        <v>1187</v>
      </c>
      <c r="E64" s="141"/>
      <c r="F64" s="61" t="s">
        <v>643</v>
      </c>
      <c r="G64" s="146"/>
      <c r="H64" s="149"/>
    </row>
    <row r="65" spans="2:8" s="16" customFormat="1" ht="54" customHeight="1" x14ac:dyDescent="0.35">
      <c r="B65" s="194"/>
      <c r="C65" s="153"/>
      <c r="D65" s="140" t="s">
        <v>1188</v>
      </c>
      <c r="E65" s="141"/>
      <c r="F65" s="61" t="s">
        <v>645</v>
      </c>
      <c r="G65" s="147"/>
      <c r="H65" s="150"/>
    </row>
    <row r="66" spans="2:8" s="16" customFormat="1" ht="54" customHeight="1" x14ac:dyDescent="0.35">
      <c r="B66" s="194"/>
      <c r="C66" s="151" t="s">
        <v>1541</v>
      </c>
      <c r="D66" s="140" t="s">
        <v>1189</v>
      </c>
      <c r="E66" s="141"/>
      <c r="F66" s="61" t="s">
        <v>647</v>
      </c>
      <c r="G66" s="145" t="s">
        <v>1531</v>
      </c>
      <c r="H66" s="148" t="str">
        <f>IF(G66="-","-",IF(G66=0,"0.00",(G66-2)*10))</f>
        <v>-</v>
      </c>
    </row>
    <row r="67" spans="2:8" s="16" customFormat="1" ht="54" customHeight="1" x14ac:dyDescent="0.35">
      <c r="B67" s="194"/>
      <c r="C67" s="152"/>
      <c r="D67" s="140" t="s">
        <v>1190</v>
      </c>
      <c r="E67" s="141"/>
      <c r="F67" s="61" t="s">
        <v>649</v>
      </c>
      <c r="G67" s="146"/>
      <c r="H67" s="149"/>
    </row>
    <row r="68" spans="2:8" s="16" customFormat="1" ht="54" customHeight="1" x14ac:dyDescent="0.35">
      <c r="B68" s="194"/>
      <c r="C68" s="152"/>
      <c r="D68" s="140" t="s">
        <v>1191</v>
      </c>
      <c r="E68" s="141"/>
      <c r="F68" s="61" t="s">
        <v>651</v>
      </c>
      <c r="G68" s="146"/>
      <c r="H68" s="149"/>
    </row>
    <row r="69" spans="2:8" s="16" customFormat="1" ht="54" customHeight="1" x14ac:dyDescent="0.35">
      <c r="B69" s="195"/>
      <c r="C69" s="153"/>
      <c r="D69" s="140" t="s">
        <v>1192</v>
      </c>
      <c r="E69" s="141"/>
      <c r="F69" s="61" t="s">
        <v>653</v>
      </c>
      <c r="G69" s="147"/>
      <c r="H69" s="150"/>
    </row>
    <row r="70" spans="2:8" s="16" customFormat="1" ht="45.75" customHeight="1" x14ac:dyDescent="0.35">
      <c r="B70" s="216" t="s">
        <v>16</v>
      </c>
      <c r="C70" s="217"/>
      <c r="D70" s="217"/>
      <c r="E70" s="217"/>
      <c r="F70" s="110" t="s">
        <v>8</v>
      </c>
      <c r="G70" s="111"/>
      <c r="H70" s="107" t="str">
        <f>IF(H72&lt;&gt;"-",SUM(H71:H82),IF(H76&lt;&gt;"-",SUM(H71:H82),IF(H80&lt;&gt;"-",SUM(H71:H82),"-")))</f>
        <v>-</v>
      </c>
    </row>
    <row r="71" spans="2:8" s="16" customFormat="1" ht="54" customHeight="1" x14ac:dyDescent="0.35">
      <c r="B71" s="165" t="s">
        <v>58</v>
      </c>
      <c r="C71" s="66" t="s">
        <v>1473</v>
      </c>
      <c r="D71" s="154" t="s">
        <v>1193</v>
      </c>
      <c r="E71" s="154"/>
      <c r="F71" s="61" t="s">
        <v>655</v>
      </c>
      <c r="G71" s="112">
        <v>0</v>
      </c>
      <c r="H71" s="113">
        <v>0</v>
      </c>
    </row>
    <row r="72" spans="2:8" s="16" customFormat="1" ht="36" customHeight="1" x14ac:dyDescent="0.35">
      <c r="B72" s="199"/>
      <c r="C72" s="151" t="s">
        <v>1542</v>
      </c>
      <c r="D72" s="140" t="s">
        <v>1194</v>
      </c>
      <c r="E72" s="141"/>
      <c r="F72" s="61" t="s">
        <v>657</v>
      </c>
      <c r="G72" s="145" t="s">
        <v>1531</v>
      </c>
      <c r="H72" s="148" t="str">
        <f>IF(G72="-","-",IF(G72=0,"0.00",(G72*10)))</f>
        <v>-</v>
      </c>
    </row>
    <row r="73" spans="2:8" s="16" customFormat="1" ht="36" customHeight="1" x14ac:dyDescent="0.35">
      <c r="B73" s="199"/>
      <c r="C73" s="152"/>
      <c r="D73" s="140" t="s">
        <v>1195</v>
      </c>
      <c r="E73" s="141"/>
      <c r="F73" s="61" t="s">
        <v>659</v>
      </c>
      <c r="G73" s="146"/>
      <c r="H73" s="149"/>
    </row>
    <row r="74" spans="2:8" s="16" customFormat="1" ht="36" customHeight="1" x14ac:dyDescent="0.35">
      <c r="B74" s="199"/>
      <c r="C74" s="152"/>
      <c r="D74" s="140" t="s">
        <v>1196</v>
      </c>
      <c r="E74" s="141"/>
      <c r="F74" s="61" t="s">
        <v>661</v>
      </c>
      <c r="G74" s="146"/>
      <c r="H74" s="149"/>
    </row>
    <row r="75" spans="2:8" s="16" customFormat="1" ht="36" customHeight="1" x14ac:dyDescent="0.35">
      <c r="B75" s="199"/>
      <c r="C75" s="153"/>
      <c r="D75" s="154" t="s">
        <v>1197</v>
      </c>
      <c r="E75" s="154"/>
      <c r="F75" s="61" t="s">
        <v>663</v>
      </c>
      <c r="G75" s="147"/>
      <c r="H75" s="150"/>
    </row>
    <row r="76" spans="2:8" s="16" customFormat="1" ht="36" customHeight="1" x14ac:dyDescent="0.35">
      <c r="B76" s="199"/>
      <c r="C76" s="151" t="s">
        <v>1543</v>
      </c>
      <c r="D76" s="154" t="s">
        <v>1198</v>
      </c>
      <c r="E76" s="154"/>
      <c r="F76" s="61" t="s">
        <v>665</v>
      </c>
      <c r="G76" s="145" t="s">
        <v>1531</v>
      </c>
      <c r="H76" s="148" t="str">
        <f>IF(G76="-","-",IF(G76=0,"0.00",(G76-1)*10))</f>
        <v>-</v>
      </c>
    </row>
    <row r="77" spans="2:8" s="16" customFormat="1" ht="36" customHeight="1" x14ac:dyDescent="0.35">
      <c r="B77" s="199"/>
      <c r="C77" s="152"/>
      <c r="D77" s="140" t="s">
        <v>1199</v>
      </c>
      <c r="E77" s="141"/>
      <c r="F77" s="61" t="s">
        <v>667</v>
      </c>
      <c r="G77" s="146"/>
      <c r="H77" s="149"/>
    </row>
    <row r="78" spans="2:8" s="16" customFormat="1" ht="36" customHeight="1" x14ac:dyDescent="0.35">
      <c r="B78" s="199"/>
      <c r="C78" s="152"/>
      <c r="D78" s="140" t="s">
        <v>1200</v>
      </c>
      <c r="E78" s="141"/>
      <c r="F78" s="61" t="s">
        <v>669</v>
      </c>
      <c r="G78" s="146"/>
      <c r="H78" s="149"/>
    </row>
    <row r="79" spans="2:8" s="16" customFormat="1" ht="36" customHeight="1" x14ac:dyDescent="0.35">
      <c r="B79" s="199"/>
      <c r="C79" s="153"/>
      <c r="D79" s="140" t="s">
        <v>1201</v>
      </c>
      <c r="E79" s="141"/>
      <c r="F79" s="61" t="s">
        <v>671</v>
      </c>
      <c r="G79" s="147"/>
      <c r="H79" s="150"/>
    </row>
    <row r="80" spans="2:8" s="16" customFormat="1" ht="36" customHeight="1" x14ac:dyDescent="0.35">
      <c r="B80" s="199"/>
      <c r="C80" s="151" t="s">
        <v>1544</v>
      </c>
      <c r="D80" s="140" t="s">
        <v>1202</v>
      </c>
      <c r="E80" s="141"/>
      <c r="F80" s="61" t="s">
        <v>673</v>
      </c>
      <c r="G80" s="145" t="s">
        <v>1531</v>
      </c>
      <c r="H80" s="148" t="str">
        <f>IF(G80="-","-",IF(G80=0,"0.00",(G80-2)*10))</f>
        <v>-</v>
      </c>
    </row>
    <row r="81" spans="2:8" s="16" customFormat="1" ht="36" customHeight="1" x14ac:dyDescent="0.35">
      <c r="B81" s="199"/>
      <c r="C81" s="152"/>
      <c r="D81" s="140" t="s">
        <v>1203</v>
      </c>
      <c r="E81" s="141"/>
      <c r="F81" s="61" t="s">
        <v>675</v>
      </c>
      <c r="G81" s="146"/>
      <c r="H81" s="149"/>
    </row>
    <row r="82" spans="2:8" s="16" customFormat="1" ht="36" customHeight="1" x14ac:dyDescent="0.35">
      <c r="B82" s="199"/>
      <c r="C82" s="152"/>
      <c r="D82" s="140" t="s">
        <v>1204</v>
      </c>
      <c r="E82" s="141"/>
      <c r="F82" s="61" t="s">
        <v>677</v>
      </c>
      <c r="G82" s="146"/>
      <c r="H82" s="149"/>
    </row>
    <row r="83" spans="2:8" s="16" customFormat="1" ht="36" customHeight="1" x14ac:dyDescent="0.35">
      <c r="B83" s="200"/>
      <c r="C83" s="153"/>
      <c r="D83" s="154" t="s">
        <v>1205</v>
      </c>
      <c r="E83" s="154"/>
      <c r="F83" s="61" t="s">
        <v>679</v>
      </c>
      <c r="G83" s="147"/>
      <c r="H83" s="150"/>
    </row>
    <row r="84" spans="2:8" s="16" customFormat="1" ht="48.5" customHeight="1" x14ac:dyDescent="0.35">
      <c r="B84" s="216" t="s">
        <v>22</v>
      </c>
      <c r="C84" s="217"/>
      <c r="D84" s="217"/>
      <c r="E84" s="217"/>
      <c r="F84" s="108" t="s">
        <v>8</v>
      </c>
      <c r="G84" s="108"/>
      <c r="H84" s="107" t="str">
        <f>IF(H86&lt;&gt;"-",SUM(H85:H96),IF(H90&lt;&gt;"-",SUM(H85:H96),IF(H94&lt;&gt;"-",SUM(H85:H96),"-")))</f>
        <v>-</v>
      </c>
    </row>
    <row r="85" spans="2:8" s="16" customFormat="1" ht="40" customHeight="1" x14ac:dyDescent="0.35">
      <c r="B85" s="164" t="s">
        <v>59</v>
      </c>
      <c r="C85" s="66" t="s">
        <v>1473</v>
      </c>
      <c r="D85" s="154" t="s">
        <v>1206</v>
      </c>
      <c r="E85" s="154"/>
      <c r="F85" s="67" t="s">
        <v>681</v>
      </c>
      <c r="G85" s="112">
        <v>0</v>
      </c>
      <c r="H85" s="113">
        <v>0</v>
      </c>
    </row>
    <row r="86" spans="2:8" s="16" customFormat="1" ht="54" customHeight="1" x14ac:dyDescent="0.35">
      <c r="B86" s="164"/>
      <c r="C86" s="151" t="s">
        <v>1542</v>
      </c>
      <c r="D86" s="140" t="s">
        <v>1207</v>
      </c>
      <c r="E86" s="141"/>
      <c r="F86" s="67" t="s">
        <v>683</v>
      </c>
      <c r="G86" s="145" t="s">
        <v>1531</v>
      </c>
      <c r="H86" s="148" t="str">
        <f>IF(G86="-","-",IF(G86=0,"0.00",(G86*10)))</f>
        <v>-</v>
      </c>
    </row>
    <row r="87" spans="2:8" s="16" customFormat="1" ht="54" customHeight="1" x14ac:dyDescent="0.35">
      <c r="B87" s="164"/>
      <c r="C87" s="152"/>
      <c r="D87" s="140" t="s">
        <v>1208</v>
      </c>
      <c r="E87" s="141"/>
      <c r="F87" s="67" t="s">
        <v>683</v>
      </c>
      <c r="G87" s="146"/>
      <c r="H87" s="149"/>
    </row>
    <row r="88" spans="2:8" s="16" customFormat="1" ht="54" customHeight="1" x14ac:dyDescent="0.35">
      <c r="B88" s="164"/>
      <c r="C88" s="152"/>
      <c r="D88" s="140" t="s">
        <v>1209</v>
      </c>
      <c r="E88" s="141"/>
      <c r="F88" s="67" t="s">
        <v>687</v>
      </c>
      <c r="G88" s="146"/>
      <c r="H88" s="149"/>
    </row>
    <row r="89" spans="2:8" s="16" customFormat="1" ht="54" customHeight="1" x14ac:dyDescent="0.35">
      <c r="B89" s="164"/>
      <c r="C89" s="153"/>
      <c r="D89" s="154" t="s">
        <v>1210</v>
      </c>
      <c r="E89" s="154"/>
      <c r="F89" s="67" t="s">
        <v>689</v>
      </c>
      <c r="G89" s="147"/>
      <c r="H89" s="150"/>
    </row>
    <row r="90" spans="2:8" s="16" customFormat="1" ht="54" customHeight="1" x14ac:dyDescent="0.35">
      <c r="B90" s="164"/>
      <c r="C90" s="151" t="s">
        <v>1545</v>
      </c>
      <c r="D90" s="140" t="s">
        <v>1211</v>
      </c>
      <c r="E90" s="141"/>
      <c r="F90" s="67" t="s">
        <v>691</v>
      </c>
      <c r="G90" s="145" t="s">
        <v>1531</v>
      </c>
      <c r="H90" s="148" t="str">
        <f>IF(G90="-","-",IF(G90=0,"0.00",(G90-1)*10))</f>
        <v>-</v>
      </c>
    </row>
    <row r="91" spans="2:8" s="16" customFormat="1" ht="54" customHeight="1" x14ac:dyDescent="0.35">
      <c r="B91" s="164"/>
      <c r="C91" s="152"/>
      <c r="D91" s="140" t="s">
        <v>1212</v>
      </c>
      <c r="E91" s="141"/>
      <c r="F91" s="67" t="s">
        <v>693</v>
      </c>
      <c r="G91" s="146"/>
      <c r="H91" s="149"/>
    </row>
    <row r="92" spans="2:8" s="16" customFormat="1" ht="54" customHeight="1" x14ac:dyDescent="0.35">
      <c r="B92" s="164"/>
      <c r="C92" s="152"/>
      <c r="D92" s="140" t="s">
        <v>1213</v>
      </c>
      <c r="E92" s="141"/>
      <c r="F92" s="67" t="s">
        <v>695</v>
      </c>
      <c r="G92" s="146"/>
      <c r="H92" s="149"/>
    </row>
    <row r="93" spans="2:8" s="16" customFormat="1" ht="54" customHeight="1" x14ac:dyDescent="0.35">
      <c r="B93" s="164"/>
      <c r="C93" s="153"/>
      <c r="D93" s="154" t="s">
        <v>1214</v>
      </c>
      <c r="E93" s="154"/>
      <c r="F93" s="67" t="s">
        <v>697</v>
      </c>
      <c r="G93" s="147"/>
      <c r="H93" s="150"/>
    </row>
    <row r="94" spans="2:8" s="16" customFormat="1" ht="54" customHeight="1" x14ac:dyDescent="0.35">
      <c r="B94" s="164"/>
      <c r="C94" s="151" t="s">
        <v>1546</v>
      </c>
      <c r="D94" s="140" t="s">
        <v>1215</v>
      </c>
      <c r="E94" s="141"/>
      <c r="F94" s="67" t="s">
        <v>699</v>
      </c>
      <c r="G94" s="145" t="s">
        <v>1531</v>
      </c>
      <c r="H94" s="148" t="str">
        <f>IF(G94="-","-",IF(G94=0,"0.00",(G94-2)*10))</f>
        <v>-</v>
      </c>
    </row>
    <row r="95" spans="2:8" s="16" customFormat="1" ht="54" customHeight="1" x14ac:dyDescent="0.35">
      <c r="B95" s="164"/>
      <c r="C95" s="152"/>
      <c r="D95" s="140" t="s">
        <v>1216</v>
      </c>
      <c r="E95" s="141"/>
      <c r="F95" s="67" t="s">
        <v>701</v>
      </c>
      <c r="G95" s="146"/>
      <c r="H95" s="149"/>
    </row>
    <row r="96" spans="2:8" s="16" customFormat="1" ht="54" customHeight="1" x14ac:dyDescent="0.35">
      <c r="B96" s="164"/>
      <c r="C96" s="152"/>
      <c r="D96" s="140" t="s">
        <v>1217</v>
      </c>
      <c r="E96" s="141"/>
      <c r="F96" s="67" t="s">
        <v>703</v>
      </c>
      <c r="G96" s="146"/>
      <c r="H96" s="149"/>
    </row>
    <row r="97" spans="2:11" s="16" customFormat="1" ht="54" customHeight="1" x14ac:dyDescent="0.35">
      <c r="B97" s="165"/>
      <c r="C97" s="152"/>
      <c r="D97" s="151" t="s">
        <v>1218</v>
      </c>
      <c r="E97" s="151"/>
      <c r="F97" s="68" t="s">
        <v>705</v>
      </c>
      <c r="G97" s="147"/>
      <c r="H97" s="149"/>
    </row>
    <row r="98" spans="2:11" s="16" customFormat="1" ht="14" customHeight="1" x14ac:dyDescent="0.35">
      <c r="B98" s="142"/>
      <c r="C98" s="143"/>
      <c r="D98" s="143"/>
      <c r="E98" s="143"/>
      <c r="F98" s="143"/>
      <c r="G98" s="143"/>
      <c r="H98" s="144"/>
    </row>
    <row r="99" spans="2:11" s="16" customFormat="1" ht="45.75" customHeight="1" thickBot="1" x14ac:dyDescent="0.4">
      <c r="B99" s="168" t="s">
        <v>17</v>
      </c>
      <c r="C99" s="169"/>
      <c r="D99" s="170"/>
      <c r="E99" s="206" t="s">
        <v>5</v>
      </c>
      <c r="F99" s="206"/>
      <c r="G99" s="118"/>
      <c r="H99" s="127">
        <f>SUM(H102,H116,H130)</f>
        <v>0</v>
      </c>
    </row>
    <row r="100" spans="2:11" s="58" customFormat="1" ht="45.75" customHeight="1" thickBot="1" x14ac:dyDescent="0.4">
      <c r="B100" s="156" t="s">
        <v>32</v>
      </c>
      <c r="C100" s="157"/>
      <c r="D100" s="157"/>
      <c r="E100" s="157"/>
      <c r="F100" s="158"/>
      <c r="G100" s="157"/>
      <c r="H100" s="179"/>
      <c r="K100" s="16"/>
    </row>
    <row r="101" spans="2:11" s="16" customFormat="1" ht="45.75" customHeight="1" thickBot="1" x14ac:dyDescent="0.4">
      <c r="B101" s="88" t="s">
        <v>6</v>
      </c>
      <c r="C101" s="89" t="s">
        <v>1484</v>
      </c>
      <c r="D101" s="160" t="s">
        <v>1261</v>
      </c>
      <c r="E101" s="161"/>
      <c r="F101" s="95" t="s">
        <v>1485</v>
      </c>
      <c r="G101" s="91" t="s">
        <v>70</v>
      </c>
      <c r="H101" s="94" t="s">
        <v>7</v>
      </c>
    </row>
    <row r="102" spans="2:11" s="16" customFormat="1" ht="45" customHeight="1" x14ac:dyDescent="0.35">
      <c r="B102" s="207" t="s">
        <v>23</v>
      </c>
      <c r="C102" s="208"/>
      <c r="D102" s="208"/>
      <c r="E102" s="208"/>
      <c r="F102" s="108" t="s">
        <v>8</v>
      </c>
      <c r="G102" s="108"/>
      <c r="H102" s="107" t="str">
        <f>IF(H104&lt;&gt;"-",SUM(H103:H114),IF(H108&lt;&gt;"-",SUM(H103:H114),IF(H112&lt;&gt;"-",SUM(H103:H114),"-")))</f>
        <v>-</v>
      </c>
    </row>
    <row r="103" spans="2:11" s="16" customFormat="1" ht="54" customHeight="1" x14ac:dyDescent="0.35">
      <c r="B103" s="165" t="s">
        <v>60</v>
      </c>
      <c r="C103" s="63" t="s">
        <v>1473</v>
      </c>
      <c r="D103" s="209" t="s">
        <v>1219</v>
      </c>
      <c r="E103" s="141"/>
      <c r="F103" s="67" t="s">
        <v>707</v>
      </c>
      <c r="G103" s="112">
        <v>0</v>
      </c>
      <c r="H103" s="113">
        <v>0</v>
      </c>
    </row>
    <row r="104" spans="2:11" s="16" customFormat="1" ht="54" customHeight="1" x14ac:dyDescent="0.35">
      <c r="B104" s="199"/>
      <c r="C104" s="151" t="s">
        <v>1542</v>
      </c>
      <c r="D104" s="140" t="s">
        <v>1220</v>
      </c>
      <c r="E104" s="141"/>
      <c r="F104" s="67" t="s">
        <v>709</v>
      </c>
      <c r="G104" s="145" t="s">
        <v>1531</v>
      </c>
      <c r="H104" s="148" t="str">
        <f>IF(G104="-","-",IF(G104=0,"0.00",(G104*10)))</f>
        <v>-</v>
      </c>
    </row>
    <row r="105" spans="2:11" s="16" customFormat="1" ht="54" customHeight="1" x14ac:dyDescent="0.35">
      <c r="B105" s="199"/>
      <c r="C105" s="152"/>
      <c r="D105" s="140" t="s">
        <v>1221</v>
      </c>
      <c r="E105" s="141"/>
      <c r="F105" s="67" t="s">
        <v>711</v>
      </c>
      <c r="G105" s="146"/>
      <c r="H105" s="149"/>
    </row>
    <row r="106" spans="2:11" s="16" customFormat="1" ht="54" customHeight="1" x14ac:dyDescent="0.35">
      <c r="B106" s="199"/>
      <c r="C106" s="152"/>
      <c r="D106" s="140" t="s">
        <v>1222</v>
      </c>
      <c r="E106" s="141"/>
      <c r="F106" s="67" t="s">
        <v>713</v>
      </c>
      <c r="G106" s="146"/>
      <c r="H106" s="149"/>
    </row>
    <row r="107" spans="2:11" s="16" customFormat="1" ht="54" customHeight="1" x14ac:dyDescent="0.35">
      <c r="B107" s="199"/>
      <c r="C107" s="153"/>
      <c r="D107" s="140" t="s">
        <v>1223</v>
      </c>
      <c r="E107" s="141"/>
      <c r="F107" s="67" t="s">
        <v>715</v>
      </c>
      <c r="G107" s="147"/>
      <c r="H107" s="150"/>
    </row>
    <row r="108" spans="2:11" s="16" customFormat="1" ht="54" customHeight="1" x14ac:dyDescent="0.35">
      <c r="B108" s="199"/>
      <c r="C108" s="151" t="s">
        <v>1548</v>
      </c>
      <c r="D108" s="140" t="s">
        <v>1224</v>
      </c>
      <c r="E108" s="141"/>
      <c r="F108" s="67" t="s">
        <v>717</v>
      </c>
      <c r="G108" s="145" t="s">
        <v>1531</v>
      </c>
      <c r="H108" s="148" t="str">
        <f>IF(G108="-","-",IF(G108=0,"0.00",(G108-1)*10))</f>
        <v>-</v>
      </c>
    </row>
    <row r="109" spans="2:11" s="16" customFormat="1" ht="54" customHeight="1" x14ac:dyDescent="0.35">
      <c r="B109" s="199"/>
      <c r="C109" s="152"/>
      <c r="D109" s="140" t="s">
        <v>1225</v>
      </c>
      <c r="E109" s="141"/>
      <c r="F109" s="67" t="s">
        <v>719</v>
      </c>
      <c r="G109" s="146"/>
      <c r="H109" s="149"/>
    </row>
    <row r="110" spans="2:11" s="16" customFormat="1" ht="54" customHeight="1" x14ac:dyDescent="0.35">
      <c r="B110" s="199"/>
      <c r="C110" s="152"/>
      <c r="D110" s="140" t="s">
        <v>1226</v>
      </c>
      <c r="E110" s="141"/>
      <c r="F110" s="67" t="s">
        <v>721</v>
      </c>
      <c r="G110" s="146"/>
      <c r="H110" s="149"/>
    </row>
    <row r="111" spans="2:11" s="16" customFormat="1" ht="54" customHeight="1" x14ac:dyDescent="0.35">
      <c r="B111" s="199"/>
      <c r="C111" s="153"/>
      <c r="D111" s="140" t="s">
        <v>1227</v>
      </c>
      <c r="E111" s="141"/>
      <c r="F111" s="67" t="s">
        <v>723</v>
      </c>
      <c r="G111" s="147"/>
      <c r="H111" s="150"/>
    </row>
    <row r="112" spans="2:11" s="16" customFormat="1" ht="54" customHeight="1" x14ac:dyDescent="0.35">
      <c r="B112" s="199"/>
      <c r="C112" s="151" t="s">
        <v>1547</v>
      </c>
      <c r="D112" s="140" t="s">
        <v>1228</v>
      </c>
      <c r="E112" s="141"/>
      <c r="F112" s="67" t="s">
        <v>719</v>
      </c>
      <c r="G112" s="145" t="s">
        <v>1531</v>
      </c>
      <c r="H112" s="148" t="str">
        <f>IF(G112="-","-",IF(G112=0,"0.00",(G112-2)*10))</f>
        <v>-</v>
      </c>
    </row>
    <row r="113" spans="2:8" s="16" customFormat="1" ht="54" customHeight="1" x14ac:dyDescent="0.35">
      <c r="B113" s="199"/>
      <c r="C113" s="152"/>
      <c r="D113" s="140" t="s">
        <v>1229</v>
      </c>
      <c r="E113" s="141"/>
      <c r="F113" s="67" t="s">
        <v>719</v>
      </c>
      <c r="G113" s="146"/>
      <c r="H113" s="149"/>
    </row>
    <row r="114" spans="2:8" s="16" customFormat="1" ht="54" customHeight="1" x14ac:dyDescent="0.35">
      <c r="B114" s="199"/>
      <c r="C114" s="152"/>
      <c r="D114" s="140" t="s">
        <v>1230</v>
      </c>
      <c r="E114" s="141"/>
      <c r="F114" s="67" t="s">
        <v>721</v>
      </c>
      <c r="G114" s="146"/>
      <c r="H114" s="149"/>
    </row>
    <row r="115" spans="2:8" s="16" customFormat="1" ht="54" customHeight="1" x14ac:dyDescent="0.35">
      <c r="B115" s="200"/>
      <c r="C115" s="153"/>
      <c r="D115" s="140" t="s">
        <v>1231</v>
      </c>
      <c r="E115" s="141"/>
      <c r="F115" s="67" t="s">
        <v>723</v>
      </c>
      <c r="G115" s="147"/>
      <c r="H115" s="150"/>
    </row>
    <row r="116" spans="2:8" s="16" customFormat="1" ht="45.75" customHeight="1" x14ac:dyDescent="0.35">
      <c r="B116" s="216" t="s">
        <v>24</v>
      </c>
      <c r="C116" s="217"/>
      <c r="D116" s="217"/>
      <c r="E116" s="217"/>
      <c r="F116" s="108" t="s">
        <v>8</v>
      </c>
      <c r="G116" s="108"/>
      <c r="H116" s="107" t="str">
        <f>IF(H118&lt;&gt;"-",SUM(H117:H128),IF(H122&lt;&gt;"-",SUM(H117:H128),IF(H126&lt;&gt;"-",SUM(H117:H128),"-")))</f>
        <v>-</v>
      </c>
    </row>
    <row r="117" spans="2:8" s="16" customFormat="1" ht="54" customHeight="1" x14ac:dyDescent="0.35">
      <c r="B117" s="165" t="s">
        <v>61</v>
      </c>
      <c r="C117" s="63" t="s">
        <v>1473</v>
      </c>
      <c r="D117" s="209" t="s">
        <v>1232</v>
      </c>
      <c r="E117" s="141"/>
      <c r="F117" s="69" t="s">
        <v>729</v>
      </c>
      <c r="G117" s="112">
        <v>0</v>
      </c>
      <c r="H117" s="113">
        <v>0</v>
      </c>
    </row>
    <row r="118" spans="2:8" s="16" customFormat="1" ht="54" customHeight="1" x14ac:dyDescent="0.35">
      <c r="B118" s="199"/>
      <c r="C118" s="151" t="s">
        <v>1542</v>
      </c>
      <c r="D118" s="140" t="s">
        <v>1233</v>
      </c>
      <c r="E118" s="141"/>
      <c r="F118" s="61" t="s">
        <v>731</v>
      </c>
      <c r="G118" s="145" t="s">
        <v>1531</v>
      </c>
      <c r="H118" s="148" t="str">
        <f>IF(G118="-","-",IF(G118=0,"0.00",(G118*10)))</f>
        <v>-</v>
      </c>
    </row>
    <row r="119" spans="2:8" s="16" customFormat="1" ht="54" customHeight="1" x14ac:dyDescent="0.35">
      <c r="B119" s="199"/>
      <c r="C119" s="152"/>
      <c r="D119" s="140" t="s">
        <v>1234</v>
      </c>
      <c r="E119" s="141"/>
      <c r="F119" s="61" t="s">
        <v>733</v>
      </c>
      <c r="G119" s="146"/>
      <c r="H119" s="149"/>
    </row>
    <row r="120" spans="2:8" s="16" customFormat="1" ht="54" customHeight="1" x14ac:dyDescent="0.35">
      <c r="B120" s="199"/>
      <c r="C120" s="152"/>
      <c r="D120" s="140" t="s">
        <v>1235</v>
      </c>
      <c r="E120" s="141"/>
      <c r="F120" s="61" t="s">
        <v>735</v>
      </c>
      <c r="G120" s="146"/>
      <c r="H120" s="149"/>
    </row>
    <row r="121" spans="2:8" s="16" customFormat="1" ht="54" customHeight="1" x14ac:dyDescent="0.35">
      <c r="B121" s="199"/>
      <c r="C121" s="153"/>
      <c r="D121" s="140" t="s">
        <v>1236</v>
      </c>
      <c r="E121" s="141"/>
      <c r="F121" s="61" t="s">
        <v>737</v>
      </c>
      <c r="G121" s="147"/>
      <c r="H121" s="150"/>
    </row>
    <row r="122" spans="2:8" s="16" customFormat="1" ht="54" customHeight="1" x14ac:dyDescent="0.35">
      <c r="B122" s="199"/>
      <c r="C122" s="151" t="s">
        <v>1550</v>
      </c>
      <c r="D122" s="154" t="s">
        <v>1237</v>
      </c>
      <c r="E122" s="154"/>
      <c r="F122" s="61" t="s">
        <v>739</v>
      </c>
      <c r="G122" s="145" t="s">
        <v>1531</v>
      </c>
      <c r="H122" s="148" t="str">
        <f>IF(G122="-","-",IF(G122=0,"0.00",(G122-1)*10))</f>
        <v>-</v>
      </c>
    </row>
    <row r="123" spans="2:8" s="16" customFormat="1" ht="54" customHeight="1" x14ac:dyDescent="0.35">
      <c r="B123" s="199"/>
      <c r="C123" s="152"/>
      <c r="D123" s="140" t="s">
        <v>1238</v>
      </c>
      <c r="E123" s="141"/>
      <c r="F123" s="61" t="s">
        <v>741</v>
      </c>
      <c r="G123" s="146"/>
      <c r="H123" s="149"/>
    </row>
    <row r="124" spans="2:8" s="16" customFormat="1" ht="54" customHeight="1" x14ac:dyDescent="0.35">
      <c r="B124" s="199"/>
      <c r="C124" s="152"/>
      <c r="D124" s="140" t="s">
        <v>1239</v>
      </c>
      <c r="E124" s="141"/>
      <c r="F124" s="61" t="s">
        <v>743</v>
      </c>
      <c r="G124" s="146"/>
      <c r="H124" s="149"/>
    </row>
    <row r="125" spans="2:8" s="16" customFormat="1" ht="54" customHeight="1" x14ac:dyDescent="0.35">
      <c r="B125" s="199"/>
      <c r="C125" s="153"/>
      <c r="D125" s="140" t="s">
        <v>1240</v>
      </c>
      <c r="E125" s="141"/>
      <c r="F125" s="61" t="s">
        <v>745</v>
      </c>
      <c r="G125" s="147"/>
      <c r="H125" s="150"/>
    </row>
    <row r="126" spans="2:8" s="16" customFormat="1" ht="54" customHeight="1" x14ac:dyDescent="0.35">
      <c r="B126" s="199"/>
      <c r="C126" s="151" t="s">
        <v>1551</v>
      </c>
      <c r="D126" s="140" t="s">
        <v>1241</v>
      </c>
      <c r="E126" s="141"/>
      <c r="F126" s="61" t="s">
        <v>747</v>
      </c>
      <c r="G126" s="145" t="s">
        <v>1531</v>
      </c>
      <c r="H126" s="148" t="str">
        <f>IF(G126="-","-",IF(G126=0,"0.00",(G126-2)*10))</f>
        <v>-</v>
      </c>
    </row>
    <row r="127" spans="2:8" s="16" customFormat="1" ht="54" customHeight="1" x14ac:dyDescent="0.35">
      <c r="B127" s="199"/>
      <c r="C127" s="152"/>
      <c r="D127" s="140" t="s">
        <v>1242</v>
      </c>
      <c r="E127" s="141"/>
      <c r="F127" s="61" t="s">
        <v>749</v>
      </c>
      <c r="G127" s="146"/>
      <c r="H127" s="149"/>
    </row>
    <row r="128" spans="2:8" s="16" customFormat="1" ht="54" customHeight="1" x14ac:dyDescent="0.35">
      <c r="B128" s="199"/>
      <c r="C128" s="152"/>
      <c r="D128" s="140" t="s">
        <v>1243</v>
      </c>
      <c r="E128" s="141"/>
      <c r="F128" s="61" t="s">
        <v>751</v>
      </c>
      <c r="G128" s="146"/>
      <c r="H128" s="149"/>
    </row>
    <row r="129" spans="2:8" s="16" customFormat="1" ht="54" customHeight="1" x14ac:dyDescent="0.35">
      <c r="B129" s="200"/>
      <c r="C129" s="153"/>
      <c r="D129" s="154" t="s">
        <v>1244</v>
      </c>
      <c r="E129" s="154"/>
      <c r="F129" s="61" t="s">
        <v>753</v>
      </c>
      <c r="G129" s="147"/>
      <c r="H129" s="150"/>
    </row>
    <row r="130" spans="2:8" s="16" customFormat="1" ht="48.5" customHeight="1" x14ac:dyDescent="0.35">
      <c r="B130" s="216" t="s">
        <v>25</v>
      </c>
      <c r="C130" s="217"/>
      <c r="D130" s="217"/>
      <c r="E130" s="217"/>
      <c r="F130" s="108" t="s">
        <v>8</v>
      </c>
      <c r="G130" s="108"/>
      <c r="H130" s="107" t="str">
        <f>IF(H132&lt;&gt;"-",SUM(H131:H142),IF(H136&lt;&gt;"-",SUM(H131:H142),IF(H140&lt;&gt;"-",SUM(H131:H142),"-")))</f>
        <v>-</v>
      </c>
    </row>
    <row r="131" spans="2:8" s="16" customFormat="1" ht="54" customHeight="1" x14ac:dyDescent="0.35">
      <c r="B131" s="193" t="s">
        <v>62</v>
      </c>
      <c r="C131" s="63" t="s">
        <v>1473</v>
      </c>
      <c r="D131" s="154" t="s">
        <v>1245</v>
      </c>
      <c r="E131" s="154"/>
      <c r="F131" s="67" t="s">
        <v>755</v>
      </c>
      <c r="G131" s="112">
        <v>0</v>
      </c>
      <c r="H131" s="113">
        <v>0</v>
      </c>
    </row>
    <row r="132" spans="2:8" s="16" customFormat="1" ht="54" customHeight="1" x14ac:dyDescent="0.35">
      <c r="B132" s="194"/>
      <c r="C132" s="151" t="s">
        <v>1542</v>
      </c>
      <c r="D132" s="140" t="s">
        <v>1246</v>
      </c>
      <c r="E132" s="141"/>
      <c r="F132" s="67" t="s">
        <v>757</v>
      </c>
      <c r="G132" s="145" t="s">
        <v>1531</v>
      </c>
      <c r="H132" s="148" t="str">
        <f>IF(G132="-","-",IF(G132=0,"0.00",(G132*10)))</f>
        <v>-</v>
      </c>
    </row>
    <row r="133" spans="2:8" s="16" customFormat="1" ht="54" customHeight="1" x14ac:dyDescent="0.35">
      <c r="B133" s="194"/>
      <c r="C133" s="152"/>
      <c r="D133" s="140" t="s">
        <v>1247</v>
      </c>
      <c r="E133" s="141"/>
      <c r="F133" s="67" t="s">
        <v>759</v>
      </c>
      <c r="G133" s="146"/>
      <c r="H133" s="149"/>
    </row>
    <row r="134" spans="2:8" s="16" customFormat="1" ht="54" customHeight="1" x14ac:dyDescent="0.35">
      <c r="B134" s="194"/>
      <c r="C134" s="152"/>
      <c r="D134" s="140" t="s">
        <v>1248</v>
      </c>
      <c r="E134" s="141"/>
      <c r="F134" s="67" t="s">
        <v>761</v>
      </c>
      <c r="G134" s="146"/>
      <c r="H134" s="149"/>
    </row>
    <row r="135" spans="2:8" s="16" customFormat="1" ht="54" customHeight="1" x14ac:dyDescent="0.35">
      <c r="B135" s="194"/>
      <c r="C135" s="153"/>
      <c r="D135" s="140" t="s">
        <v>1249</v>
      </c>
      <c r="E135" s="141"/>
      <c r="F135" s="67" t="s">
        <v>763</v>
      </c>
      <c r="G135" s="147"/>
      <c r="H135" s="150"/>
    </row>
    <row r="136" spans="2:8" s="16" customFormat="1" ht="54" customHeight="1" x14ac:dyDescent="0.35">
      <c r="B136" s="194"/>
      <c r="C136" s="151" t="s">
        <v>1545</v>
      </c>
      <c r="D136" s="140" t="s">
        <v>1250</v>
      </c>
      <c r="E136" s="141"/>
      <c r="F136" s="67" t="s">
        <v>765</v>
      </c>
      <c r="G136" s="145" t="s">
        <v>1531</v>
      </c>
      <c r="H136" s="148" t="str">
        <f>IF(G136="-","-",IF(G136=0,"0.00",(G136-1)*10))</f>
        <v>-</v>
      </c>
    </row>
    <row r="137" spans="2:8" s="16" customFormat="1" ht="54" customHeight="1" x14ac:dyDescent="0.35">
      <c r="B137" s="194"/>
      <c r="C137" s="152"/>
      <c r="D137" s="140" t="s">
        <v>1251</v>
      </c>
      <c r="E137" s="141"/>
      <c r="F137" s="67" t="s">
        <v>767</v>
      </c>
      <c r="G137" s="146"/>
      <c r="H137" s="149"/>
    </row>
    <row r="138" spans="2:8" s="16" customFormat="1" ht="54" customHeight="1" x14ac:dyDescent="0.35">
      <c r="B138" s="194"/>
      <c r="C138" s="152"/>
      <c r="D138" s="140" t="s">
        <v>1252</v>
      </c>
      <c r="E138" s="141"/>
      <c r="F138" s="67" t="s">
        <v>769</v>
      </c>
      <c r="G138" s="146"/>
      <c r="H138" s="149"/>
    </row>
    <row r="139" spans="2:8" s="16" customFormat="1" ht="54" customHeight="1" x14ac:dyDescent="0.35">
      <c r="B139" s="194"/>
      <c r="C139" s="153"/>
      <c r="D139" s="140" t="s">
        <v>1253</v>
      </c>
      <c r="E139" s="141"/>
      <c r="F139" s="67" t="s">
        <v>771</v>
      </c>
      <c r="G139" s="147"/>
      <c r="H139" s="150"/>
    </row>
    <row r="140" spans="2:8" s="16" customFormat="1" ht="54" customHeight="1" x14ac:dyDescent="0.35">
      <c r="B140" s="194"/>
      <c r="C140" s="151" t="s">
        <v>1552</v>
      </c>
      <c r="D140" s="140" t="s">
        <v>1254</v>
      </c>
      <c r="E140" s="141"/>
      <c r="F140" s="67" t="s">
        <v>773</v>
      </c>
      <c r="G140" s="145" t="s">
        <v>1531</v>
      </c>
      <c r="H140" s="148" t="str">
        <f>IF(G140="-","-",IF(G140=0,"0.00",(G140-2)*10))</f>
        <v>-</v>
      </c>
    </row>
    <row r="141" spans="2:8" s="16" customFormat="1" ht="54" customHeight="1" x14ac:dyDescent="0.35">
      <c r="B141" s="194"/>
      <c r="C141" s="152"/>
      <c r="D141" s="140" t="s">
        <v>1255</v>
      </c>
      <c r="E141" s="141"/>
      <c r="F141" s="67" t="s">
        <v>775</v>
      </c>
      <c r="G141" s="146"/>
      <c r="H141" s="149"/>
    </row>
    <row r="142" spans="2:8" s="16" customFormat="1" ht="54" customHeight="1" x14ac:dyDescent="0.35">
      <c r="B142" s="194"/>
      <c r="C142" s="152"/>
      <c r="D142" s="140" t="s">
        <v>1256</v>
      </c>
      <c r="E142" s="141"/>
      <c r="F142" s="67" t="s">
        <v>777</v>
      </c>
      <c r="G142" s="146"/>
      <c r="H142" s="149"/>
    </row>
    <row r="143" spans="2:8" s="16" customFormat="1" ht="54" customHeight="1" x14ac:dyDescent="0.35">
      <c r="B143" s="194"/>
      <c r="C143" s="152"/>
      <c r="D143" s="180" t="s">
        <v>1257</v>
      </c>
      <c r="E143" s="181"/>
      <c r="F143" s="68" t="s">
        <v>779</v>
      </c>
      <c r="G143" s="147"/>
      <c r="H143" s="149"/>
    </row>
    <row r="144" spans="2:8" s="16" customFormat="1" ht="13.5" customHeight="1" x14ac:dyDescent="0.35">
      <c r="B144" s="142"/>
      <c r="C144" s="143"/>
      <c r="D144" s="143"/>
      <c r="E144" s="143"/>
      <c r="F144" s="143"/>
      <c r="G144" s="143"/>
      <c r="H144" s="144"/>
    </row>
    <row r="145" spans="2:11" s="16" customFormat="1" ht="45.75" customHeight="1" thickBot="1" x14ac:dyDescent="0.4">
      <c r="B145" s="201" t="s">
        <v>38</v>
      </c>
      <c r="C145" s="202"/>
      <c r="D145" s="203"/>
      <c r="E145" s="171" t="s">
        <v>5</v>
      </c>
      <c r="F145" s="171"/>
      <c r="G145" s="119"/>
      <c r="H145" s="126">
        <f>SUM(H148,H162,H176)</f>
        <v>0</v>
      </c>
    </row>
    <row r="146" spans="2:11" s="58" customFormat="1" ht="45.75" customHeight="1" thickBot="1" x14ac:dyDescent="0.4">
      <c r="B146" s="156" t="s">
        <v>33</v>
      </c>
      <c r="C146" s="157"/>
      <c r="D146" s="157"/>
      <c r="E146" s="157"/>
      <c r="F146" s="158"/>
      <c r="G146" s="157"/>
      <c r="H146" s="179"/>
      <c r="K146" s="16"/>
    </row>
    <row r="147" spans="2:11" s="16" customFormat="1" ht="45.75" customHeight="1" thickBot="1" x14ac:dyDescent="0.4">
      <c r="B147" s="88" t="s">
        <v>6</v>
      </c>
      <c r="C147" s="89" t="s">
        <v>1484</v>
      </c>
      <c r="D147" s="160" t="s">
        <v>1261</v>
      </c>
      <c r="E147" s="161"/>
      <c r="F147" s="95" t="s">
        <v>1485</v>
      </c>
      <c r="G147" s="91" t="s">
        <v>70</v>
      </c>
      <c r="H147" s="94" t="s">
        <v>7</v>
      </c>
    </row>
    <row r="148" spans="2:11" s="16" customFormat="1" ht="45.75" customHeight="1" x14ac:dyDescent="0.35">
      <c r="B148" s="207" t="s">
        <v>39</v>
      </c>
      <c r="C148" s="208"/>
      <c r="D148" s="208"/>
      <c r="E148" s="208"/>
      <c r="F148" s="108" t="s">
        <v>8</v>
      </c>
      <c r="G148" s="108"/>
      <c r="H148" s="107" t="str">
        <f>IF(H150&lt;&gt;"-",SUM(H149:H160),IF(H154&lt;&gt;"-",SUM(H149:H160),IF(H158&lt;&gt;"-",SUM(H149:H160),"-")))</f>
        <v>-</v>
      </c>
    </row>
    <row r="149" spans="2:11" s="16" customFormat="1" ht="54" customHeight="1" x14ac:dyDescent="0.35">
      <c r="B149" s="164" t="s">
        <v>63</v>
      </c>
      <c r="C149" s="63" t="s">
        <v>1473</v>
      </c>
      <c r="D149" s="209" t="s">
        <v>1258</v>
      </c>
      <c r="E149" s="141"/>
      <c r="F149" s="67" t="s">
        <v>781</v>
      </c>
      <c r="G149" s="112">
        <v>0</v>
      </c>
      <c r="H149" s="113">
        <v>0</v>
      </c>
    </row>
    <row r="150" spans="2:11" s="16" customFormat="1" ht="54" customHeight="1" x14ac:dyDescent="0.35">
      <c r="B150" s="164"/>
      <c r="C150" s="151" t="s">
        <v>1553</v>
      </c>
      <c r="D150" s="140" t="s">
        <v>1259</v>
      </c>
      <c r="E150" s="141"/>
      <c r="F150" s="67" t="s">
        <v>783</v>
      </c>
      <c r="G150" s="145" t="s">
        <v>1531</v>
      </c>
      <c r="H150" s="148" t="str">
        <f>IF(G150="-","-",IF(G150=0,"0.00",(G150*14)))</f>
        <v>-</v>
      </c>
    </row>
    <row r="151" spans="2:11" s="16" customFormat="1" ht="54" customHeight="1" x14ac:dyDescent="0.35">
      <c r="B151" s="164"/>
      <c r="C151" s="152"/>
      <c r="D151" s="140" t="s">
        <v>1260</v>
      </c>
      <c r="E151" s="141"/>
      <c r="F151" s="67" t="s">
        <v>785</v>
      </c>
      <c r="G151" s="146"/>
      <c r="H151" s="149"/>
    </row>
    <row r="152" spans="2:11" s="16" customFormat="1" ht="54" customHeight="1" x14ac:dyDescent="0.35">
      <c r="B152" s="164"/>
      <c r="C152" s="152"/>
      <c r="D152" s="140" t="s">
        <v>1262</v>
      </c>
      <c r="E152" s="141"/>
      <c r="F152" s="67" t="s">
        <v>787</v>
      </c>
      <c r="G152" s="146"/>
      <c r="H152" s="149"/>
    </row>
    <row r="153" spans="2:11" s="16" customFormat="1" ht="54" customHeight="1" x14ac:dyDescent="0.35">
      <c r="B153" s="164"/>
      <c r="C153" s="153"/>
      <c r="D153" s="154" t="s">
        <v>1263</v>
      </c>
      <c r="E153" s="154"/>
      <c r="F153" s="67" t="s">
        <v>789</v>
      </c>
      <c r="G153" s="147"/>
      <c r="H153" s="150"/>
    </row>
    <row r="154" spans="2:11" s="16" customFormat="1" ht="54" customHeight="1" x14ac:dyDescent="0.35">
      <c r="B154" s="164"/>
      <c r="C154" s="151" t="s">
        <v>1554</v>
      </c>
      <c r="D154" s="154" t="s">
        <v>1264</v>
      </c>
      <c r="E154" s="154"/>
      <c r="F154" s="67" t="s">
        <v>791</v>
      </c>
      <c r="G154" s="145" t="s">
        <v>1531</v>
      </c>
      <c r="H154" s="148" t="str">
        <f>IF(G154="-","-",IF(G154=0,"0.00",(G154-1)*14))</f>
        <v>-</v>
      </c>
    </row>
    <row r="155" spans="2:11" s="16" customFormat="1" ht="54" customHeight="1" x14ac:dyDescent="0.35">
      <c r="B155" s="164"/>
      <c r="C155" s="152"/>
      <c r="D155" s="140" t="s">
        <v>1265</v>
      </c>
      <c r="E155" s="141"/>
      <c r="F155" s="67" t="s">
        <v>793</v>
      </c>
      <c r="G155" s="146"/>
      <c r="H155" s="149"/>
    </row>
    <row r="156" spans="2:11" s="16" customFormat="1" ht="54" customHeight="1" x14ac:dyDescent="0.35">
      <c r="B156" s="164"/>
      <c r="C156" s="152"/>
      <c r="D156" s="140" t="s">
        <v>1266</v>
      </c>
      <c r="E156" s="141"/>
      <c r="F156" s="67" t="s">
        <v>795</v>
      </c>
      <c r="G156" s="146"/>
      <c r="H156" s="149"/>
    </row>
    <row r="157" spans="2:11" s="16" customFormat="1" ht="54" customHeight="1" x14ac:dyDescent="0.35">
      <c r="B157" s="164"/>
      <c r="C157" s="153"/>
      <c r="D157" s="140" t="s">
        <v>1267</v>
      </c>
      <c r="E157" s="141"/>
      <c r="F157" s="67" t="s">
        <v>797</v>
      </c>
      <c r="G157" s="147"/>
      <c r="H157" s="150"/>
    </row>
    <row r="158" spans="2:11" s="16" customFormat="1" ht="54" customHeight="1" x14ac:dyDescent="0.35">
      <c r="B158" s="164"/>
      <c r="C158" s="151" t="s">
        <v>1555</v>
      </c>
      <c r="D158" s="140" t="s">
        <v>1268</v>
      </c>
      <c r="E158" s="141"/>
      <c r="F158" s="67" t="s">
        <v>799</v>
      </c>
      <c r="G158" s="145" t="s">
        <v>1531</v>
      </c>
      <c r="H158" s="148" t="str">
        <f>IF(G158="-","-",IF(G158=0,"0.00",(G158-2)*14))</f>
        <v>-</v>
      </c>
    </row>
    <row r="159" spans="2:11" s="16" customFormat="1" ht="54" customHeight="1" x14ac:dyDescent="0.35">
      <c r="B159" s="164"/>
      <c r="C159" s="152"/>
      <c r="D159" s="140" t="s">
        <v>1269</v>
      </c>
      <c r="E159" s="141"/>
      <c r="F159" s="67" t="s">
        <v>801</v>
      </c>
      <c r="G159" s="146"/>
      <c r="H159" s="149"/>
    </row>
    <row r="160" spans="2:11" s="16" customFormat="1" ht="54" customHeight="1" x14ac:dyDescent="0.35">
      <c r="B160" s="164"/>
      <c r="C160" s="152"/>
      <c r="D160" s="140" t="s">
        <v>1270</v>
      </c>
      <c r="E160" s="141"/>
      <c r="F160" s="67" t="s">
        <v>803</v>
      </c>
      <c r="G160" s="146"/>
      <c r="H160" s="149"/>
    </row>
    <row r="161" spans="2:8" s="16" customFormat="1" ht="54" customHeight="1" x14ac:dyDescent="0.35">
      <c r="B161" s="164"/>
      <c r="C161" s="153"/>
      <c r="D161" s="154" t="s">
        <v>1271</v>
      </c>
      <c r="E161" s="154"/>
      <c r="F161" s="67" t="s">
        <v>805</v>
      </c>
      <c r="G161" s="147"/>
      <c r="H161" s="150"/>
    </row>
    <row r="162" spans="2:8" s="16" customFormat="1" ht="41.5" customHeight="1" x14ac:dyDescent="0.35">
      <c r="B162" s="210" t="s">
        <v>40</v>
      </c>
      <c r="C162" s="211"/>
      <c r="D162" s="211"/>
      <c r="E162" s="211"/>
      <c r="F162" s="108" t="s">
        <v>8</v>
      </c>
      <c r="G162" s="108"/>
      <c r="H162" s="107" t="str">
        <f>IF(H164&lt;&gt;"-",SUM(H163:H174),IF(H168&lt;&gt;"-",SUM(H163:H174),IF(H172&lt;&gt;"-",SUM(H163:H174),"-")))</f>
        <v>-</v>
      </c>
    </row>
    <row r="163" spans="2:8" s="16" customFormat="1" ht="54" customHeight="1" x14ac:dyDescent="0.35">
      <c r="B163" s="164" t="s">
        <v>64</v>
      </c>
      <c r="C163" s="63" t="s">
        <v>1473</v>
      </c>
      <c r="D163" s="154" t="s">
        <v>1272</v>
      </c>
      <c r="E163" s="154"/>
      <c r="F163" s="65" t="s">
        <v>807</v>
      </c>
      <c r="G163" s="112">
        <v>0</v>
      </c>
      <c r="H163" s="113">
        <v>0</v>
      </c>
    </row>
    <row r="164" spans="2:8" s="16" customFormat="1" ht="54" customHeight="1" x14ac:dyDescent="0.35">
      <c r="B164" s="164"/>
      <c r="C164" s="151" t="s">
        <v>1556</v>
      </c>
      <c r="D164" s="140" t="s">
        <v>1273</v>
      </c>
      <c r="E164" s="141"/>
      <c r="F164" s="61" t="s">
        <v>809</v>
      </c>
      <c r="G164" s="145" t="s">
        <v>1531</v>
      </c>
      <c r="H164" s="148" t="str">
        <f>IF(G164="-","-",IF(G164=0,"0.00",(G164*14)))</f>
        <v>-</v>
      </c>
    </row>
    <row r="165" spans="2:8" s="16" customFormat="1" ht="54" customHeight="1" x14ac:dyDescent="0.35">
      <c r="B165" s="164"/>
      <c r="C165" s="152"/>
      <c r="D165" s="140" t="s">
        <v>1274</v>
      </c>
      <c r="E165" s="141"/>
      <c r="F165" s="61" t="s">
        <v>811</v>
      </c>
      <c r="G165" s="146"/>
      <c r="H165" s="149"/>
    </row>
    <row r="166" spans="2:8" s="16" customFormat="1" ht="54" customHeight="1" x14ac:dyDescent="0.35">
      <c r="B166" s="164"/>
      <c r="C166" s="152"/>
      <c r="D166" s="140" t="s">
        <v>1275</v>
      </c>
      <c r="E166" s="141"/>
      <c r="F166" s="61" t="s">
        <v>813</v>
      </c>
      <c r="G166" s="146"/>
      <c r="H166" s="149"/>
    </row>
    <row r="167" spans="2:8" s="16" customFormat="1" ht="54" customHeight="1" x14ac:dyDescent="0.35">
      <c r="B167" s="164"/>
      <c r="C167" s="153"/>
      <c r="D167" s="154" t="s">
        <v>1276</v>
      </c>
      <c r="E167" s="154"/>
      <c r="F167" s="61" t="s">
        <v>815</v>
      </c>
      <c r="G167" s="147"/>
      <c r="H167" s="150"/>
    </row>
    <row r="168" spans="2:8" s="16" customFormat="1" ht="54" customHeight="1" x14ac:dyDescent="0.35">
      <c r="B168" s="164"/>
      <c r="C168" s="70" t="s">
        <v>1557</v>
      </c>
      <c r="D168" s="154" t="s">
        <v>1277</v>
      </c>
      <c r="E168" s="154"/>
      <c r="F168" s="61" t="s">
        <v>817</v>
      </c>
      <c r="G168" s="145" t="s">
        <v>1531</v>
      </c>
      <c r="H168" s="148" t="str">
        <f>IF(G168="-","-",IF(G168=0,"0.00",(G168-1)*14))</f>
        <v>-</v>
      </c>
    </row>
    <row r="169" spans="2:8" s="16" customFormat="1" ht="54" customHeight="1" x14ac:dyDescent="0.35">
      <c r="B169" s="164"/>
      <c r="C169" s="71"/>
      <c r="D169" s="140" t="s">
        <v>1278</v>
      </c>
      <c r="E169" s="141"/>
      <c r="F169" s="61" t="s">
        <v>819</v>
      </c>
      <c r="G169" s="146"/>
      <c r="H169" s="149"/>
    </row>
    <row r="170" spans="2:8" s="16" customFormat="1" ht="54" customHeight="1" x14ac:dyDescent="0.35">
      <c r="B170" s="164"/>
      <c r="C170" s="71"/>
      <c r="D170" s="140" t="s">
        <v>1279</v>
      </c>
      <c r="E170" s="141"/>
      <c r="F170" s="61" t="s">
        <v>821</v>
      </c>
      <c r="G170" s="146"/>
      <c r="H170" s="149"/>
    </row>
    <row r="171" spans="2:8" s="16" customFormat="1" ht="54" customHeight="1" x14ac:dyDescent="0.35">
      <c r="B171" s="164"/>
      <c r="C171" s="72"/>
      <c r="D171" s="140" t="s">
        <v>1280</v>
      </c>
      <c r="E171" s="141"/>
      <c r="F171" s="61" t="s">
        <v>823</v>
      </c>
      <c r="G171" s="147"/>
      <c r="H171" s="150"/>
    </row>
    <row r="172" spans="2:8" s="16" customFormat="1" ht="54" customHeight="1" x14ac:dyDescent="0.35">
      <c r="B172" s="164"/>
      <c r="C172" s="151" t="s">
        <v>1558</v>
      </c>
      <c r="D172" s="140" t="s">
        <v>1281</v>
      </c>
      <c r="E172" s="141"/>
      <c r="F172" s="61" t="s">
        <v>825</v>
      </c>
      <c r="G172" s="145" t="s">
        <v>1531</v>
      </c>
      <c r="H172" s="148" t="str">
        <f>IF(G172="-","-",IF(G172=0,"0.00",(G172-2)*14))</f>
        <v>-</v>
      </c>
    </row>
    <row r="173" spans="2:8" s="16" customFormat="1" ht="54" customHeight="1" x14ac:dyDescent="0.35">
      <c r="B173" s="164"/>
      <c r="C173" s="152"/>
      <c r="D173" s="140" t="s">
        <v>1282</v>
      </c>
      <c r="E173" s="141"/>
      <c r="F173" s="61" t="s">
        <v>827</v>
      </c>
      <c r="G173" s="146"/>
      <c r="H173" s="149"/>
    </row>
    <row r="174" spans="2:8" s="16" customFormat="1" ht="54" customHeight="1" x14ac:dyDescent="0.35">
      <c r="B174" s="164"/>
      <c r="C174" s="152"/>
      <c r="D174" s="140" t="s">
        <v>1283</v>
      </c>
      <c r="E174" s="141"/>
      <c r="F174" s="61" t="s">
        <v>829</v>
      </c>
      <c r="G174" s="146"/>
      <c r="H174" s="149"/>
    </row>
    <row r="175" spans="2:8" s="16" customFormat="1" ht="54" customHeight="1" x14ac:dyDescent="0.35">
      <c r="B175" s="164"/>
      <c r="C175" s="153"/>
      <c r="D175" s="154" t="s">
        <v>1284</v>
      </c>
      <c r="E175" s="154"/>
      <c r="F175" s="61" t="s">
        <v>831</v>
      </c>
      <c r="G175" s="147"/>
      <c r="H175" s="150"/>
    </row>
    <row r="176" spans="2:8" s="16" customFormat="1" ht="37" customHeight="1" x14ac:dyDescent="0.35">
      <c r="B176" s="210" t="s">
        <v>41</v>
      </c>
      <c r="C176" s="211"/>
      <c r="D176" s="211"/>
      <c r="E176" s="211"/>
      <c r="F176" s="108" t="s">
        <v>8</v>
      </c>
      <c r="G176" s="108"/>
      <c r="H176" s="107" t="str">
        <f>IF(H178&lt;&gt;"-",SUM(H177:H188),IF(H182&lt;&gt;"-",SUM(H177:H188),IF(H186&lt;&gt;"-",SUM(H177:H188),"-")))</f>
        <v>-</v>
      </c>
    </row>
    <row r="177" spans="2:11" s="16" customFormat="1" ht="54" customHeight="1" x14ac:dyDescent="0.35">
      <c r="B177" s="164" t="s">
        <v>65</v>
      </c>
      <c r="C177" s="63" t="s">
        <v>1473</v>
      </c>
      <c r="D177" s="154" t="s">
        <v>1285</v>
      </c>
      <c r="E177" s="154"/>
      <c r="F177" s="67" t="s">
        <v>833</v>
      </c>
      <c r="G177" s="112">
        <v>0</v>
      </c>
      <c r="H177" s="113">
        <v>0</v>
      </c>
    </row>
    <row r="178" spans="2:11" s="16" customFormat="1" ht="54" customHeight="1" x14ac:dyDescent="0.35">
      <c r="B178" s="164"/>
      <c r="C178" s="151" t="s">
        <v>1559</v>
      </c>
      <c r="D178" s="140" t="s">
        <v>1286</v>
      </c>
      <c r="E178" s="141"/>
      <c r="F178" s="67" t="s">
        <v>835</v>
      </c>
      <c r="G178" s="145" t="s">
        <v>1531</v>
      </c>
      <c r="H178" s="148" t="str">
        <f>IF(G178="-","-",IF(G178=0,"0.00",(G178*12)))</f>
        <v>-</v>
      </c>
    </row>
    <row r="179" spans="2:11" s="16" customFormat="1" ht="54" customHeight="1" x14ac:dyDescent="0.35">
      <c r="B179" s="164"/>
      <c r="C179" s="152"/>
      <c r="D179" s="140" t="s">
        <v>1287</v>
      </c>
      <c r="E179" s="141"/>
      <c r="F179" s="67" t="s">
        <v>837</v>
      </c>
      <c r="G179" s="146"/>
      <c r="H179" s="149"/>
    </row>
    <row r="180" spans="2:11" s="16" customFormat="1" ht="54" customHeight="1" x14ac:dyDescent="0.35">
      <c r="B180" s="164"/>
      <c r="C180" s="152"/>
      <c r="D180" s="140" t="s">
        <v>1288</v>
      </c>
      <c r="E180" s="141"/>
      <c r="F180" s="67" t="s">
        <v>839</v>
      </c>
      <c r="G180" s="146"/>
      <c r="H180" s="149"/>
    </row>
    <row r="181" spans="2:11" s="16" customFormat="1" ht="54" customHeight="1" x14ac:dyDescent="0.35">
      <c r="B181" s="164"/>
      <c r="C181" s="153"/>
      <c r="D181" s="154" t="s">
        <v>1289</v>
      </c>
      <c r="E181" s="154"/>
      <c r="F181" s="67" t="s">
        <v>841</v>
      </c>
      <c r="G181" s="147"/>
      <c r="H181" s="150"/>
    </row>
    <row r="182" spans="2:11" s="16" customFormat="1" ht="54" customHeight="1" x14ac:dyDescent="0.35">
      <c r="B182" s="164"/>
      <c r="C182" s="151" t="s">
        <v>1560</v>
      </c>
      <c r="D182" s="154" t="s">
        <v>1290</v>
      </c>
      <c r="E182" s="154"/>
      <c r="F182" s="67" t="s">
        <v>843</v>
      </c>
      <c r="G182" s="145" t="s">
        <v>1531</v>
      </c>
      <c r="H182" s="148" t="str">
        <f>IF(G182="-","-",IF(G182=0,"0.00",(G182-1)*12))</f>
        <v>-</v>
      </c>
    </row>
    <row r="183" spans="2:11" s="16" customFormat="1" ht="54" customHeight="1" x14ac:dyDescent="0.35">
      <c r="B183" s="164"/>
      <c r="C183" s="152"/>
      <c r="D183" s="140" t="s">
        <v>1291</v>
      </c>
      <c r="E183" s="141"/>
      <c r="F183" s="67" t="s">
        <v>845</v>
      </c>
      <c r="G183" s="146"/>
      <c r="H183" s="149"/>
    </row>
    <row r="184" spans="2:11" s="16" customFormat="1" ht="54" customHeight="1" x14ac:dyDescent="0.35">
      <c r="B184" s="164"/>
      <c r="C184" s="152"/>
      <c r="D184" s="140" t="s">
        <v>1292</v>
      </c>
      <c r="E184" s="141"/>
      <c r="F184" s="67" t="s">
        <v>847</v>
      </c>
      <c r="G184" s="146"/>
      <c r="H184" s="149"/>
    </row>
    <row r="185" spans="2:11" s="16" customFormat="1" ht="54" customHeight="1" x14ac:dyDescent="0.35">
      <c r="B185" s="164"/>
      <c r="C185" s="153"/>
      <c r="D185" s="140" t="s">
        <v>1293</v>
      </c>
      <c r="E185" s="141"/>
      <c r="F185" s="67" t="s">
        <v>849</v>
      </c>
      <c r="G185" s="147"/>
      <c r="H185" s="150"/>
    </row>
    <row r="186" spans="2:11" s="16" customFormat="1" ht="54" customHeight="1" x14ac:dyDescent="0.35">
      <c r="B186" s="164"/>
      <c r="C186" s="151" t="s">
        <v>1561</v>
      </c>
      <c r="D186" s="140" t="s">
        <v>1294</v>
      </c>
      <c r="E186" s="141"/>
      <c r="F186" s="67" t="s">
        <v>843</v>
      </c>
      <c r="G186" s="145" t="s">
        <v>1531</v>
      </c>
      <c r="H186" s="148" t="str">
        <f>IF(G186="-","-",IF(G186=0,"0.00",(G186-2)*12))</f>
        <v>-</v>
      </c>
    </row>
    <row r="187" spans="2:11" s="16" customFormat="1" ht="54" customHeight="1" x14ac:dyDescent="0.35">
      <c r="B187" s="164"/>
      <c r="C187" s="152"/>
      <c r="D187" s="140" t="s">
        <v>1295</v>
      </c>
      <c r="E187" s="141"/>
      <c r="F187" s="67" t="s">
        <v>845</v>
      </c>
      <c r="G187" s="146"/>
      <c r="H187" s="149"/>
    </row>
    <row r="188" spans="2:11" s="16" customFormat="1" ht="54" customHeight="1" x14ac:dyDescent="0.35">
      <c r="B188" s="164"/>
      <c r="C188" s="152"/>
      <c r="D188" s="140" t="s">
        <v>1296</v>
      </c>
      <c r="E188" s="141"/>
      <c r="F188" s="67" t="s">
        <v>847</v>
      </c>
      <c r="G188" s="146"/>
      <c r="H188" s="149"/>
    </row>
    <row r="189" spans="2:11" s="16" customFormat="1" ht="54" customHeight="1" x14ac:dyDescent="0.35">
      <c r="B189" s="165"/>
      <c r="C189" s="152"/>
      <c r="D189" s="151" t="s">
        <v>1297</v>
      </c>
      <c r="E189" s="151"/>
      <c r="F189" s="68" t="s">
        <v>849</v>
      </c>
      <c r="G189" s="147"/>
      <c r="H189" s="149"/>
    </row>
    <row r="190" spans="2:11" s="16" customFormat="1" ht="13.5" customHeight="1" x14ac:dyDescent="0.35">
      <c r="B190" s="142"/>
      <c r="C190" s="143"/>
      <c r="D190" s="143"/>
      <c r="E190" s="143"/>
      <c r="F190" s="143"/>
      <c r="G190" s="143"/>
      <c r="H190" s="144"/>
    </row>
    <row r="191" spans="2:11" s="16" customFormat="1" ht="45.75" customHeight="1" thickBot="1" x14ac:dyDescent="0.4">
      <c r="B191" s="175" t="s">
        <v>42</v>
      </c>
      <c r="C191" s="176"/>
      <c r="D191" s="177"/>
      <c r="E191" s="178" t="s">
        <v>5</v>
      </c>
      <c r="F191" s="178"/>
      <c r="G191" s="120"/>
      <c r="H191" s="128">
        <f>SUM(H194,H208,H222)</f>
        <v>0</v>
      </c>
    </row>
    <row r="192" spans="2:11" s="58" customFormat="1" ht="45.75" customHeight="1" thickBot="1" x14ac:dyDescent="0.4">
      <c r="B192" s="156" t="s">
        <v>34</v>
      </c>
      <c r="C192" s="157"/>
      <c r="D192" s="157"/>
      <c r="E192" s="157"/>
      <c r="F192" s="158"/>
      <c r="G192" s="157"/>
      <c r="H192" s="179"/>
      <c r="K192" s="16"/>
    </row>
    <row r="193" spans="2:8" s="16" customFormat="1" ht="45.75" customHeight="1" thickBot="1" x14ac:dyDescent="0.4">
      <c r="B193" s="96" t="s">
        <v>6</v>
      </c>
      <c r="C193" s="89" t="s">
        <v>1484</v>
      </c>
      <c r="D193" s="160" t="s">
        <v>1261</v>
      </c>
      <c r="E193" s="161"/>
      <c r="F193" s="95" t="s">
        <v>1485</v>
      </c>
      <c r="G193" s="91" t="s">
        <v>70</v>
      </c>
      <c r="H193" s="97" t="s">
        <v>7</v>
      </c>
    </row>
    <row r="194" spans="2:8" s="16" customFormat="1" ht="45.75" customHeight="1" x14ac:dyDescent="0.35">
      <c r="B194" s="207" t="s">
        <v>43</v>
      </c>
      <c r="C194" s="208"/>
      <c r="D194" s="208"/>
      <c r="E194" s="208"/>
      <c r="F194" s="108" t="s">
        <v>8</v>
      </c>
      <c r="G194" s="108"/>
      <c r="H194" s="107" t="str">
        <f>IF(H196&lt;&gt;"-",SUM(H195:H206),IF(H200&lt;&gt;"-",SUM(H195:H206),IF(H204&lt;&gt;"-",SUM(H195:H206),"-")))</f>
        <v>-</v>
      </c>
    </row>
    <row r="195" spans="2:8" s="16" customFormat="1" ht="54" customHeight="1" x14ac:dyDescent="0.35">
      <c r="B195" s="193" t="s">
        <v>170</v>
      </c>
      <c r="C195" s="63" t="s">
        <v>1473</v>
      </c>
      <c r="D195" s="154" t="s">
        <v>1298</v>
      </c>
      <c r="E195" s="154"/>
      <c r="F195" s="61" t="s">
        <v>855</v>
      </c>
      <c r="G195" s="112">
        <v>0</v>
      </c>
      <c r="H195" s="113">
        <v>0</v>
      </c>
    </row>
    <row r="196" spans="2:8" s="16" customFormat="1" ht="54" customHeight="1" x14ac:dyDescent="0.35">
      <c r="B196" s="194"/>
      <c r="C196" s="151" t="s">
        <v>1595</v>
      </c>
      <c r="D196" s="140" t="s">
        <v>1299</v>
      </c>
      <c r="E196" s="141"/>
      <c r="F196" s="61" t="s">
        <v>857</v>
      </c>
      <c r="G196" s="145" t="s">
        <v>1531</v>
      </c>
      <c r="H196" s="148" t="str">
        <f>IF(G196="-","-",IF(G196=0,"0.00",(G196*20)))</f>
        <v>-</v>
      </c>
    </row>
    <row r="197" spans="2:8" s="16" customFormat="1" ht="54" customHeight="1" x14ac:dyDescent="0.35">
      <c r="B197" s="194"/>
      <c r="C197" s="152"/>
      <c r="D197" s="140" t="s">
        <v>1300</v>
      </c>
      <c r="E197" s="141"/>
      <c r="F197" s="61" t="s">
        <v>859</v>
      </c>
      <c r="G197" s="146"/>
      <c r="H197" s="149"/>
    </row>
    <row r="198" spans="2:8" s="16" customFormat="1" ht="54" customHeight="1" x14ac:dyDescent="0.35">
      <c r="B198" s="194"/>
      <c r="C198" s="152"/>
      <c r="D198" s="140" t="s">
        <v>1301</v>
      </c>
      <c r="E198" s="141"/>
      <c r="F198" s="61" t="s">
        <v>861</v>
      </c>
      <c r="G198" s="146"/>
      <c r="H198" s="149"/>
    </row>
    <row r="199" spans="2:8" s="16" customFormat="1" ht="54" customHeight="1" x14ac:dyDescent="0.35">
      <c r="B199" s="194"/>
      <c r="C199" s="153"/>
      <c r="D199" s="154" t="s">
        <v>1302</v>
      </c>
      <c r="E199" s="154"/>
      <c r="F199" s="61" t="s">
        <v>863</v>
      </c>
      <c r="G199" s="147"/>
      <c r="H199" s="150"/>
    </row>
    <row r="200" spans="2:8" s="16" customFormat="1" ht="54" customHeight="1" x14ac:dyDescent="0.35">
      <c r="B200" s="194"/>
      <c r="C200" s="151" t="s">
        <v>1594</v>
      </c>
      <c r="D200" s="154" t="s">
        <v>1303</v>
      </c>
      <c r="E200" s="154"/>
      <c r="F200" s="61" t="s">
        <v>865</v>
      </c>
      <c r="G200" s="145" t="s">
        <v>1531</v>
      </c>
      <c r="H200" s="148" t="str">
        <f>IF(G200="-","-",IF(G200=0,"0.00",(G200-1)*20))</f>
        <v>-</v>
      </c>
    </row>
    <row r="201" spans="2:8" s="16" customFormat="1" ht="54" customHeight="1" x14ac:dyDescent="0.35">
      <c r="B201" s="194"/>
      <c r="C201" s="152"/>
      <c r="D201" s="140" t="s">
        <v>1304</v>
      </c>
      <c r="E201" s="141"/>
      <c r="F201" s="61" t="s">
        <v>867</v>
      </c>
      <c r="G201" s="146"/>
      <c r="H201" s="149"/>
    </row>
    <row r="202" spans="2:8" s="16" customFormat="1" ht="54" customHeight="1" x14ac:dyDescent="0.35">
      <c r="B202" s="194"/>
      <c r="C202" s="152"/>
      <c r="D202" s="140" t="s">
        <v>1305</v>
      </c>
      <c r="E202" s="141"/>
      <c r="F202" s="61" t="s">
        <v>869</v>
      </c>
      <c r="G202" s="146"/>
      <c r="H202" s="149"/>
    </row>
    <row r="203" spans="2:8" s="16" customFormat="1" ht="54" customHeight="1" x14ac:dyDescent="0.35">
      <c r="B203" s="194"/>
      <c r="C203" s="153"/>
      <c r="D203" s="140" t="s">
        <v>1306</v>
      </c>
      <c r="E203" s="141"/>
      <c r="F203" s="61" t="s">
        <v>871</v>
      </c>
      <c r="G203" s="147"/>
      <c r="H203" s="150"/>
    </row>
    <row r="204" spans="2:8" s="16" customFormat="1" ht="54" customHeight="1" x14ac:dyDescent="0.35">
      <c r="B204" s="194"/>
      <c r="C204" s="151" t="s">
        <v>1593</v>
      </c>
      <c r="D204" s="140" t="s">
        <v>1307</v>
      </c>
      <c r="E204" s="141"/>
      <c r="F204" s="61" t="s">
        <v>873</v>
      </c>
      <c r="G204" s="145" t="s">
        <v>1531</v>
      </c>
      <c r="H204" s="148" t="str">
        <f>IF(G204="-","-",IF(G204=0,"0.00",(G204-2)*20))</f>
        <v>-</v>
      </c>
    </row>
    <row r="205" spans="2:8" s="16" customFormat="1" ht="54" customHeight="1" x14ac:dyDescent="0.35">
      <c r="B205" s="194"/>
      <c r="C205" s="152"/>
      <c r="D205" s="140" t="s">
        <v>1308</v>
      </c>
      <c r="E205" s="141"/>
      <c r="F205" s="61" t="s">
        <v>875</v>
      </c>
      <c r="G205" s="146"/>
      <c r="H205" s="149"/>
    </row>
    <row r="206" spans="2:8" s="16" customFormat="1" ht="54" customHeight="1" x14ac:dyDescent="0.35">
      <c r="B206" s="194"/>
      <c r="C206" s="152"/>
      <c r="D206" s="140" t="s">
        <v>1309</v>
      </c>
      <c r="E206" s="141"/>
      <c r="F206" s="61" t="s">
        <v>877</v>
      </c>
      <c r="G206" s="146"/>
      <c r="H206" s="149"/>
    </row>
    <row r="207" spans="2:8" s="16" customFormat="1" ht="54" customHeight="1" x14ac:dyDescent="0.35">
      <c r="B207" s="195"/>
      <c r="C207" s="153"/>
      <c r="D207" s="154" t="s">
        <v>1310</v>
      </c>
      <c r="E207" s="154"/>
      <c r="F207" s="61" t="s">
        <v>879</v>
      </c>
      <c r="G207" s="147"/>
      <c r="H207" s="150"/>
    </row>
    <row r="208" spans="2:8" s="16" customFormat="1" ht="42.5" customHeight="1" x14ac:dyDescent="0.35">
      <c r="B208" s="210" t="s">
        <v>44</v>
      </c>
      <c r="C208" s="211"/>
      <c r="D208" s="211"/>
      <c r="E208" s="211"/>
      <c r="F208" s="108" t="s">
        <v>8</v>
      </c>
      <c r="G208" s="108"/>
      <c r="H208" s="107" t="str">
        <f>IF(H210&lt;&gt;"-",SUM(H209:H220),IF(H214&lt;&gt;"-",SUM(H209:H220),IF(H218&lt;&gt;"-",SUM(H209:H220),"-")))</f>
        <v>-</v>
      </c>
    </row>
    <row r="209" spans="2:8" s="16" customFormat="1" ht="54" customHeight="1" x14ac:dyDescent="0.35">
      <c r="B209" s="164" t="s">
        <v>171</v>
      </c>
      <c r="C209" s="63" t="s">
        <v>1473</v>
      </c>
      <c r="D209" s="154" t="s">
        <v>1311</v>
      </c>
      <c r="E209" s="154"/>
      <c r="F209" s="65" t="s">
        <v>881</v>
      </c>
      <c r="G209" s="112">
        <v>0</v>
      </c>
      <c r="H209" s="113">
        <v>0</v>
      </c>
    </row>
    <row r="210" spans="2:8" s="16" customFormat="1" ht="54" customHeight="1" x14ac:dyDescent="0.35">
      <c r="B210" s="164"/>
      <c r="C210" s="151" t="s">
        <v>1592</v>
      </c>
      <c r="D210" s="140" t="s">
        <v>1312</v>
      </c>
      <c r="E210" s="141"/>
      <c r="F210" s="61" t="s">
        <v>883</v>
      </c>
      <c r="G210" s="145" t="s">
        <v>1531</v>
      </c>
      <c r="H210" s="148" t="str">
        <f>IF(G210="-","-",IF(G210=0,"0.00",(G210*20)))</f>
        <v>-</v>
      </c>
    </row>
    <row r="211" spans="2:8" s="16" customFormat="1" ht="54" customHeight="1" x14ac:dyDescent="0.35">
      <c r="B211" s="164"/>
      <c r="C211" s="152"/>
      <c r="D211" s="140" t="s">
        <v>1313</v>
      </c>
      <c r="E211" s="141"/>
      <c r="F211" s="61" t="s">
        <v>885</v>
      </c>
      <c r="G211" s="146"/>
      <c r="H211" s="149"/>
    </row>
    <row r="212" spans="2:8" s="16" customFormat="1" ht="54" customHeight="1" x14ac:dyDescent="0.35">
      <c r="B212" s="164"/>
      <c r="C212" s="152"/>
      <c r="D212" s="140" t="s">
        <v>1314</v>
      </c>
      <c r="E212" s="141"/>
      <c r="F212" s="61" t="s">
        <v>887</v>
      </c>
      <c r="G212" s="146"/>
      <c r="H212" s="149"/>
    </row>
    <row r="213" spans="2:8" s="16" customFormat="1" ht="54" customHeight="1" x14ac:dyDescent="0.35">
      <c r="B213" s="164"/>
      <c r="C213" s="153"/>
      <c r="D213" s="154" t="s">
        <v>1315</v>
      </c>
      <c r="E213" s="154"/>
      <c r="F213" s="61" t="s">
        <v>889</v>
      </c>
      <c r="G213" s="147"/>
      <c r="H213" s="150"/>
    </row>
    <row r="214" spans="2:8" s="16" customFormat="1" ht="54" customHeight="1" x14ac:dyDescent="0.35">
      <c r="B214" s="164"/>
      <c r="C214" s="151" t="s">
        <v>1591</v>
      </c>
      <c r="D214" s="154" t="s">
        <v>1316</v>
      </c>
      <c r="E214" s="154"/>
      <c r="F214" s="61" t="s">
        <v>891</v>
      </c>
      <c r="G214" s="145" t="s">
        <v>1531</v>
      </c>
      <c r="H214" s="148" t="str">
        <f>IF(G214="-","-",IF(G214=0,"0.00",(G214-1)*20))</f>
        <v>-</v>
      </c>
    </row>
    <row r="215" spans="2:8" s="16" customFormat="1" ht="54" customHeight="1" x14ac:dyDescent="0.35">
      <c r="B215" s="164"/>
      <c r="C215" s="152"/>
      <c r="D215" s="140" t="s">
        <v>1317</v>
      </c>
      <c r="E215" s="141"/>
      <c r="F215" s="61" t="s">
        <v>893</v>
      </c>
      <c r="G215" s="146"/>
      <c r="H215" s="149"/>
    </row>
    <row r="216" spans="2:8" s="16" customFormat="1" ht="54" customHeight="1" x14ac:dyDescent="0.35">
      <c r="B216" s="164"/>
      <c r="C216" s="152"/>
      <c r="D216" s="140" t="s">
        <v>1318</v>
      </c>
      <c r="E216" s="141"/>
      <c r="F216" s="61" t="s">
        <v>895</v>
      </c>
      <c r="G216" s="146"/>
      <c r="H216" s="149"/>
    </row>
    <row r="217" spans="2:8" s="16" customFormat="1" ht="54" customHeight="1" x14ac:dyDescent="0.35">
      <c r="B217" s="164"/>
      <c r="C217" s="153"/>
      <c r="D217" s="140" t="s">
        <v>1319</v>
      </c>
      <c r="E217" s="141"/>
      <c r="F217" s="61" t="s">
        <v>897</v>
      </c>
      <c r="G217" s="147"/>
      <c r="H217" s="150"/>
    </row>
    <row r="218" spans="2:8" s="16" customFormat="1" ht="54" customHeight="1" x14ac:dyDescent="0.35">
      <c r="B218" s="164"/>
      <c r="C218" s="151" t="s">
        <v>1590</v>
      </c>
      <c r="D218" s="140" t="s">
        <v>1320</v>
      </c>
      <c r="E218" s="141"/>
      <c r="F218" s="61" t="s">
        <v>899</v>
      </c>
      <c r="G218" s="145" t="s">
        <v>1531</v>
      </c>
      <c r="H218" s="148" t="str">
        <f>IF(G218="-","-",IF(G218=0,"0.00",(G218-2)*20))</f>
        <v>-</v>
      </c>
    </row>
    <row r="219" spans="2:8" s="16" customFormat="1" ht="54" customHeight="1" x14ac:dyDescent="0.35">
      <c r="B219" s="164"/>
      <c r="C219" s="152"/>
      <c r="D219" s="140" t="s">
        <v>1321</v>
      </c>
      <c r="E219" s="141"/>
      <c r="F219" s="61" t="s">
        <v>901</v>
      </c>
      <c r="G219" s="146"/>
      <c r="H219" s="149"/>
    </row>
    <row r="220" spans="2:8" s="16" customFormat="1" ht="54" customHeight="1" x14ac:dyDescent="0.35">
      <c r="B220" s="164"/>
      <c r="C220" s="152"/>
      <c r="D220" s="140" t="s">
        <v>1322</v>
      </c>
      <c r="E220" s="141"/>
      <c r="F220" s="61" t="s">
        <v>903</v>
      </c>
      <c r="G220" s="146"/>
      <c r="H220" s="149"/>
    </row>
    <row r="221" spans="2:8" s="16" customFormat="1" ht="54" customHeight="1" x14ac:dyDescent="0.35">
      <c r="B221" s="164"/>
      <c r="C221" s="153"/>
      <c r="D221" s="154" t="s">
        <v>1323</v>
      </c>
      <c r="E221" s="154"/>
      <c r="F221" s="61" t="s">
        <v>905</v>
      </c>
      <c r="G221" s="147"/>
      <c r="H221" s="150"/>
    </row>
    <row r="222" spans="2:8" s="16" customFormat="1" ht="39" customHeight="1" x14ac:dyDescent="0.35">
      <c r="B222" s="210" t="s">
        <v>45</v>
      </c>
      <c r="C222" s="211"/>
      <c r="D222" s="211"/>
      <c r="E222" s="211"/>
      <c r="F222" s="108" t="s">
        <v>8</v>
      </c>
      <c r="G222" s="108"/>
      <c r="H222" s="107" t="str">
        <f>IF(H224&lt;&gt;"-",SUM(H223:H234),IF(H228&lt;&gt;"-",SUM(H223:H234),IF(H232&lt;&gt;"-",SUM(H223:H234),"-")))</f>
        <v>-</v>
      </c>
    </row>
    <row r="223" spans="2:8" s="16" customFormat="1" ht="54" customHeight="1" x14ac:dyDescent="0.35">
      <c r="B223" s="164" t="s">
        <v>172</v>
      </c>
      <c r="C223" s="63" t="s">
        <v>1473</v>
      </c>
      <c r="D223" s="154" t="s">
        <v>1324</v>
      </c>
      <c r="E223" s="154"/>
      <c r="F223" s="67" t="s">
        <v>907</v>
      </c>
      <c r="G223" s="112">
        <v>0</v>
      </c>
      <c r="H223" s="113">
        <v>0</v>
      </c>
    </row>
    <row r="224" spans="2:8" s="16" customFormat="1" ht="54" customHeight="1" x14ac:dyDescent="0.35">
      <c r="B224" s="164"/>
      <c r="C224" s="134" t="s">
        <v>1589</v>
      </c>
      <c r="D224" s="140" t="s">
        <v>1325</v>
      </c>
      <c r="E224" s="141"/>
      <c r="F224" s="67" t="s">
        <v>909</v>
      </c>
      <c r="G224" s="145" t="s">
        <v>1531</v>
      </c>
      <c r="H224" s="148" t="str">
        <f>IF(G224="-","-",IF(G224=0,"0.00",(G224*20)))</f>
        <v>-</v>
      </c>
    </row>
    <row r="225" spans="2:11" s="16" customFormat="1" ht="54" customHeight="1" x14ac:dyDescent="0.35">
      <c r="B225" s="164"/>
      <c r="C225" s="135"/>
      <c r="D225" s="140" t="s">
        <v>1326</v>
      </c>
      <c r="E225" s="141"/>
      <c r="F225" s="67" t="s">
        <v>911</v>
      </c>
      <c r="G225" s="146"/>
      <c r="H225" s="149"/>
    </row>
    <row r="226" spans="2:11" s="16" customFormat="1" ht="54" customHeight="1" x14ac:dyDescent="0.35">
      <c r="B226" s="164"/>
      <c r="C226" s="135"/>
      <c r="D226" s="140" t="s">
        <v>1327</v>
      </c>
      <c r="E226" s="141"/>
      <c r="F226" s="67" t="s">
        <v>913</v>
      </c>
      <c r="G226" s="146"/>
      <c r="H226" s="149"/>
    </row>
    <row r="227" spans="2:11" s="16" customFormat="1" ht="54" customHeight="1" x14ac:dyDescent="0.35">
      <c r="B227" s="164"/>
      <c r="C227" s="136"/>
      <c r="D227" s="154" t="s">
        <v>1328</v>
      </c>
      <c r="E227" s="154"/>
      <c r="F227" s="67" t="s">
        <v>915</v>
      </c>
      <c r="G227" s="147"/>
      <c r="H227" s="150"/>
    </row>
    <row r="228" spans="2:11" s="16" customFormat="1" ht="54" customHeight="1" x14ac:dyDescent="0.35">
      <c r="B228" s="164"/>
      <c r="C228" s="134" t="s">
        <v>1588</v>
      </c>
      <c r="D228" s="154" t="s">
        <v>1329</v>
      </c>
      <c r="E228" s="154"/>
      <c r="F228" s="67" t="s">
        <v>917</v>
      </c>
      <c r="G228" s="145" t="s">
        <v>1531</v>
      </c>
      <c r="H228" s="148" t="str">
        <f>IF(G228="-","-",IF(G228=0,"0.00",(G228-1)*20))</f>
        <v>-</v>
      </c>
    </row>
    <row r="229" spans="2:11" s="16" customFormat="1" ht="54" customHeight="1" x14ac:dyDescent="0.35">
      <c r="B229" s="164"/>
      <c r="C229" s="135"/>
      <c r="D229" s="140" t="s">
        <v>1330</v>
      </c>
      <c r="E229" s="141"/>
      <c r="F229" s="67" t="s">
        <v>919</v>
      </c>
      <c r="G229" s="146"/>
      <c r="H229" s="149"/>
    </row>
    <row r="230" spans="2:11" s="16" customFormat="1" ht="54" customHeight="1" x14ac:dyDescent="0.35">
      <c r="B230" s="164"/>
      <c r="C230" s="135"/>
      <c r="D230" s="140" t="s">
        <v>1331</v>
      </c>
      <c r="E230" s="141"/>
      <c r="F230" s="67" t="s">
        <v>921</v>
      </c>
      <c r="G230" s="146"/>
      <c r="H230" s="149"/>
    </row>
    <row r="231" spans="2:11" s="16" customFormat="1" ht="54" customHeight="1" x14ac:dyDescent="0.35">
      <c r="B231" s="164"/>
      <c r="C231" s="136"/>
      <c r="D231" s="140" t="s">
        <v>1332</v>
      </c>
      <c r="E231" s="141"/>
      <c r="F231" s="67" t="s">
        <v>923</v>
      </c>
      <c r="G231" s="147"/>
      <c r="H231" s="150"/>
    </row>
    <row r="232" spans="2:11" s="16" customFormat="1" ht="54" customHeight="1" x14ac:dyDescent="0.35">
      <c r="B232" s="164"/>
      <c r="C232" s="134" t="s">
        <v>1587</v>
      </c>
      <c r="D232" s="140" t="s">
        <v>1333</v>
      </c>
      <c r="E232" s="141"/>
      <c r="F232" s="67" t="s">
        <v>925</v>
      </c>
      <c r="G232" s="145" t="s">
        <v>1531</v>
      </c>
      <c r="H232" s="148" t="str">
        <f>IF(G232="-","-",IF(G232=0,"0.00",(G232-2)*20))</f>
        <v>-</v>
      </c>
    </row>
    <row r="233" spans="2:11" s="16" customFormat="1" ht="54" customHeight="1" x14ac:dyDescent="0.35">
      <c r="B233" s="164"/>
      <c r="C233" s="135"/>
      <c r="D233" s="140" t="s">
        <v>1334</v>
      </c>
      <c r="E233" s="141"/>
      <c r="F233" s="67" t="s">
        <v>927</v>
      </c>
      <c r="G233" s="146"/>
      <c r="H233" s="149"/>
    </row>
    <row r="234" spans="2:11" s="16" customFormat="1" ht="54" customHeight="1" x14ac:dyDescent="0.35">
      <c r="B234" s="164"/>
      <c r="C234" s="135"/>
      <c r="D234" s="140" t="s">
        <v>1335</v>
      </c>
      <c r="E234" s="141"/>
      <c r="F234" s="67" t="s">
        <v>929</v>
      </c>
      <c r="G234" s="146"/>
      <c r="H234" s="149"/>
    </row>
    <row r="235" spans="2:11" s="16" customFormat="1" ht="54" customHeight="1" x14ac:dyDescent="0.35">
      <c r="B235" s="165"/>
      <c r="C235" s="135"/>
      <c r="D235" s="151" t="s">
        <v>1336</v>
      </c>
      <c r="E235" s="151"/>
      <c r="F235" s="68" t="s">
        <v>931</v>
      </c>
      <c r="G235" s="147"/>
      <c r="H235" s="149"/>
    </row>
    <row r="236" spans="2:11" s="16" customFormat="1" ht="15.5" customHeight="1" x14ac:dyDescent="0.35">
      <c r="B236" s="142"/>
      <c r="C236" s="143"/>
      <c r="D236" s="143"/>
      <c r="E236" s="143"/>
      <c r="F236" s="143"/>
      <c r="G236" s="143"/>
      <c r="H236" s="144"/>
    </row>
    <row r="237" spans="2:11" s="16" customFormat="1" ht="45.75" customHeight="1" thickBot="1" x14ac:dyDescent="0.4">
      <c r="B237" s="175" t="s">
        <v>46</v>
      </c>
      <c r="C237" s="176"/>
      <c r="D237" s="177"/>
      <c r="E237" s="178" t="s">
        <v>5</v>
      </c>
      <c r="F237" s="178"/>
      <c r="G237" s="120"/>
      <c r="H237" s="128">
        <f>SUM(H240,H254,H268)</f>
        <v>0</v>
      </c>
    </row>
    <row r="238" spans="2:11" s="58" customFormat="1" ht="45.75" customHeight="1" thickBot="1" x14ac:dyDescent="0.4">
      <c r="B238" s="156" t="s">
        <v>35</v>
      </c>
      <c r="C238" s="157"/>
      <c r="D238" s="157"/>
      <c r="E238" s="157"/>
      <c r="F238" s="158"/>
      <c r="G238" s="157"/>
      <c r="H238" s="179"/>
      <c r="K238" s="16"/>
    </row>
    <row r="239" spans="2:11" s="16" customFormat="1" ht="45.75" customHeight="1" thickBot="1" x14ac:dyDescent="0.4">
      <c r="B239" s="96" t="s">
        <v>6</v>
      </c>
      <c r="C239" s="89" t="s">
        <v>1484</v>
      </c>
      <c r="D239" s="160" t="s">
        <v>1261</v>
      </c>
      <c r="E239" s="161"/>
      <c r="F239" s="95" t="s">
        <v>1485</v>
      </c>
      <c r="G239" s="91" t="s">
        <v>70</v>
      </c>
      <c r="H239" s="97" t="s">
        <v>7</v>
      </c>
    </row>
    <row r="240" spans="2:11" s="16" customFormat="1" ht="45.75" customHeight="1" x14ac:dyDescent="0.35">
      <c r="B240" s="207" t="s">
        <v>47</v>
      </c>
      <c r="C240" s="208"/>
      <c r="D240" s="208"/>
      <c r="E240" s="208"/>
      <c r="F240" s="108" t="s">
        <v>8</v>
      </c>
      <c r="G240" s="108"/>
      <c r="H240" s="107" t="str">
        <f>IF(H242&lt;&gt;"-",SUM(H241:H252),IF(H246&lt;&gt;"-",SUM(H241:H252),IF(H250&lt;&gt;"-",SUM(H241:H252),"-")))</f>
        <v>-</v>
      </c>
    </row>
    <row r="241" spans="2:8" s="16" customFormat="1" ht="54" customHeight="1" x14ac:dyDescent="0.35">
      <c r="B241" s="164" t="s">
        <v>173</v>
      </c>
      <c r="C241" s="63" t="s">
        <v>1473</v>
      </c>
      <c r="D241" s="154" t="s">
        <v>1337</v>
      </c>
      <c r="E241" s="154"/>
      <c r="F241" s="73" t="s">
        <v>933</v>
      </c>
      <c r="G241" s="112">
        <v>0</v>
      </c>
      <c r="H241" s="113">
        <v>0</v>
      </c>
    </row>
    <row r="242" spans="2:8" s="16" customFormat="1" ht="54" customHeight="1" x14ac:dyDescent="0.35">
      <c r="B242" s="164"/>
      <c r="C242" s="151" t="s">
        <v>1562</v>
      </c>
      <c r="D242" s="140" t="s">
        <v>1338</v>
      </c>
      <c r="E242" s="141"/>
      <c r="F242" s="61" t="s">
        <v>935</v>
      </c>
      <c r="G242" s="145" t="s">
        <v>1531</v>
      </c>
      <c r="H242" s="148" t="str">
        <f>IF(G242="-","-",IF(G242=0,"0.00",(G242*14)))</f>
        <v>-</v>
      </c>
    </row>
    <row r="243" spans="2:8" s="16" customFormat="1" ht="54" customHeight="1" x14ac:dyDescent="0.35">
      <c r="B243" s="164"/>
      <c r="C243" s="152"/>
      <c r="D243" s="140" t="s">
        <v>1339</v>
      </c>
      <c r="E243" s="141"/>
      <c r="F243" s="61" t="s">
        <v>937</v>
      </c>
      <c r="G243" s="146"/>
      <c r="H243" s="149"/>
    </row>
    <row r="244" spans="2:8" s="16" customFormat="1" ht="54" customHeight="1" x14ac:dyDescent="0.35">
      <c r="B244" s="164"/>
      <c r="C244" s="152"/>
      <c r="D244" s="140" t="s">
        <v>1340</v>
      </c>
      <c r="E244" s="141"/>
      <c r="F244" s="61" t="s">
        <v>939</v>
      </c>
      <c r="G244" s="146"/>
      <c r="H244" s="149"/>
    </row>
    <row r="245" spans="2:8" s="16" customFormat="1" ht="54" customHeight="1" x14ac:dyDescent="0.35">
      <c r="B245" s="164"/>
      <c r="C245" s="153"/>
      <c r="D245" s="154" t="s">
        <v>1341</v>
      </c>
      <c r="E245" s="154"/>
      <c r="F245" s="61" t="s">
        <v>941</v>
      </c>
      <c r="G245" s="147"/>
      <c r="H245" s="150"/>
    </row>
    <row r="246" spans="2:8" s="16" customFormat="1" ht="54" customHeight="1" x14ac:dyDescent="0.35">
      <c r="B246" s="164"/>
      <c r="C246" s="151" t="s">
        <v>1563</v>
      </c>
      <c r="D246" s="154" t="s">
        <v>1342</v>
      </c>
      <c r="E246" s="154"/>
      <c r="F246" s="61" t="s">
        <v>943</v>
      </c>
      <c r="G246" s="145" t="s">
        <v>1531</v>
      </c>
      <c r="H246" s="148" t="str">
        <f>IF(G246="-","-",IF(G246=0,"0.00",(G246-1)*14))</f>
        <v>-</v>
      </c>
    </row>
    <row r="247" spans="2:8" s="16" customFormat="1" ht="54" customHeight="1" x14ac:dyDescent="0.35">
      <c r="B247" s="164"/>
      <c r="C247" s="152"/>
      <c r="D247" s="140" t="s">
        <v>1343</v>
      </c>
      <c r="E247" s="141"/>
      <c r="F247" s="61" t="s">
        <v>945</v>
      </c>
      <c r="G247" s="146"/>
      <c r="H247" s="149"/>
    </row>
    <row r="248" spans="2:8" s="16" customFormat="1" ht="54" customHeight="1" x14ac:dyDescent="0.35">
      <c r="B248" s="164"/>
      <c r="C248" s="152"/>
      <c r="D248" s="140" t="s">
        <v>1344</v>
      </c>
      <c r="E248" s="141"/>
      <c r="F248" s="61" t="s">
        <v>947</v>
      </c>
      <c r="G248" s="146"/>
      <c r="H248" s="149"/>
    </row>
    <row r="249" spans="2:8" s="16" customFormat="1" ht="54" customHeight="1" x14ac:dyDescent="0.35">
      <c r="B249" s="164"/>
      <c r="C249" s="153"/>
      <c r="D249" s="140" t="s">
        <v>1345</v>
      </c>
      <c r="E249" s="141"/>
      <c r="F249" s="61" t="s">
        <v>949</v>
      </c>
      <c r="G249" s="147"/>
      <c r="H249" s="150"/>
    </row>
    <row r="250" spans="2:8" s="16" customFormat="1" ht="54" customHeight="1" x14ac:dyDescent="0.35">
      <c r="B250" s="164"/>
      <c r="C250" s="151" t="s">
        <v>1564</v>
      </c>
      <c r="D250" s="140" t="s">
        <v>1346</v>
      </c>
      <c r="E250" s="141"/>
      <c r="F250" s="61" t="s">
        <v>951</v>
      </c>
      <c r="G250" s="145" t="s">
        <v>1531</v>
      </c>
      <c r="H250" s="148" t="str">
        <f>IF(G250="-","-",IF(G250=0,"0.00",(G250-2)*14))</f>
        <v>-</v>
      </c>
    </row>
    <row r="251" spans="2:8" s="16" customFormat="1" ht="54" customHeight="1" x14ac:dyDescent="0.35">
      <c r="B251" s="164"/>
      <c r="C251" s="152"/>
      <c r="D251" s="140" t="s">
        <v>1347</v>
      </c>
      <c r="E251" s="141"/>
      <c r="F251" s="61" t="s">
        <v>953</v>
      </c>
      <c r="G251" s="146"/>
      <c r="H251" s="149"/>
    </row>
    <row r="252" spans="2:8" s="16" customFormat="1" ht="54" customHeight="1" x14ac:dyDescent="0.35">
      <c r="B252" s="164"/>
      <c r="C252" s="152"/>
      <c r="D252" s="140" t="s">
        <v>1348</v>
      </c>
      <c r="E252" s="141"/>
      <c r="F252" s="61" t="s">
        <v>955</v>
      </c>
      <c r="G252" s="146"/>
      <c r="H252" s="149"/>
    </row>
    <row r="253" spans="2:8" s="16" customFormat="1" ht="54" customHeight="1" x14ac:dyDescent="0.35">
      <c r="B253" s="164"/>
      <c r="C253" s="153"/>
      <c r="D253" s="154" t="s">
        <v>1349</v>
      </c>
      <c r="E253" s="154"/>
      <c r="F253" s="61" t="s">
        <v>957</v>
      </c>
      <c r="G253" s="147"/>
      <c r="H253" s="150"/>
    </row>
    <row r="254" spans="2:8" s="16" customFormat="1" ht="42.5" customHeight="1" x14ac:dyDescent="0.35">
      <c r="B254" s="210" t="s">
        <v>48</v>
      </c>
      <c r="C254" s="211"/>
      <c r="D254" s="211"/>
      <c r="E254" s="211"/>
      <c r="F254" s="108" t="s">
        <v>8</v>
      </c>
      <c r="G254" s="108"/>
      <c r="H254" s="107" t="str">
        <f>IF(H256&lt;&gt;"-",SUM(H255:H266),IF(H260&lt;&gt;"-",SUM(H255:H266),IF(H264&lt;&gt;"-",SUM(H255:H266),"-")))</f>
        <v>-</v>
      </c>
    </row>
    <row r="255" spans="2:8" s="16" customFormat="1" ht="54" customHeight="1" x14ac:dyDescent="0.35">
      <c r="B255" s="164" t="s">
        <v>174</v>
      </c>
      <c r="C255" s="63" t="s">
        <v>1473</v>
      </c>
      <c r="D255" s="154" t="s">
        <v>1350</v>
      </c>
      <c r="E255" s="154"/>
      <c r="F255" s="74" t="s">
        <v>959</v>
      </c>
      <c r="G255" s="112">
        <v>0</v>
      </c>
      <c r="H255" s="113">
        <v>0</v>
      </c>
    </row>
    <row r="256" spans="2:8" s="16" customFormat="1" ht="54" customHeight="1" x14ac:dyDescent="0.35">
      <c r="B256" s="164"/>
      <c r="C256" s="322" t="s">
        <v>1565</v>
      </c>
      <c r="D256" s="140" t="s">
        <v>1351</v>
      </c>
      <c r="E256" s="141"/>
      <c r="F256" s="61" t="s">
        <v>961</v>
      </c>
      <c r="G256" s="145" t="s">
        <v>1531</v>
      </c>
      <c r="H256" s="148" t="str">
        <f>IF(G256="-","-",IF(G256=0,"0.00",(G256*14)))</f>
        <v>-</v>
      </c>
    </row>
    <row r="257" spans="2:8" s="16" customFormat="1" ht="54" customHeight="1" x14ac:dyDescent="0.35">
      <c r="B257" s="164"/>
      <c r="C257" s="152"/>
      <c r="D257" s="140" t="s">
        <v>1352</v>
      </c>
      <c r="E257" s="141"/>
      <c r="F257" s="61" t="s">
        <v>963</v>
      </c>
      <c r="G257" s="146"/>
      <c r="H257" s="149"/>
    </row>
    <row r="258" spans="2:8" s="16" customFormat="1" ht="54" customHeight="1" x14ac:dyDescent="0.35">
      <c r="B258" s="164"/>
      <c r="C258" s="152"/>
      <c r="D258" s="140" t="s">
        <v>1353</v>
      </c>
      <c r="E258" s="141"/>
      <c r="F258" s="61" t="s">
        <v>965</v>
      </c>
      <c r="G258" s="146"/>
      <c r="H258" s="149"/>
    </row>
    <row r="259" spans="2:8" s="16" customFormat="1" ht="54" customHeight="1" x14ac:dyDescent="0.35">
      <c r="B259" s="164"/>
      <c r="C259" s="153"/>
      <c r="D259" s="154" t="s">
        <v>1354</v>
      </c>
      <c r="E259" s="154"/>
      <c r="F259" s="61" t="s">
        <v>967</v>
      </c>
      <c r="G259" s="147"/>
      <c r="H259" s="150"/>
    </row>
    <row r="260" spans="2:8" s="16" customFormat="1" ht="54" customHeight="1" x14ac:dyDescent="0.35">
      <c r="B260" s="164"/>
      <c r="C260" s="151" t="s">
        <v>1566</v>
      </c>
      <c r="D260" s="154" t="s">
        <v>1355</v>
      </c>
      <c r="E260" s="154"/>
      <c r="F260" s="61" t="s">
        <v>969</v>
      </c>
      <c r="G260" s="145" t="s">
        <v>1531</v>
      </c>
      <c r="H260" s="148" t="str">
        <f>IF(G260="-","-",IF(G260=0,"0.00",(G260-1)*14))</f>
        <v>-</v>
      </c>
    </row>
    <row r="261" spans="2:8" s="16" customFormat="1" ht="54" customHeight="1" x14ac:dyDescent="0.35">
      <c r="B261" s="164"/>
      <c r="C261" s="152"/>
      <c r="D261" s="140" t="s">
        <v>1356</v>
      </c>
      <c r="E261" s="141"/>
      <c r="F261" s="61" t="s">
        <v>971</v>
      </c>
      <c r="G261" s="146"/>
      <c r="H261" s="149"/>
    </row>
    <row r="262" spans="2:8" s="16" customFormat="1" ht="54" customHeight="1" x14ac:dyDescent="0.35">
      <c r="B262" s="164"/>
      <c r="C262" s="152"/>
      <c r="D262" s="140" t="s">
        <v>1357</v>
      </c>
      <c r="E262" s="141"/>
      <c r="F262" s="61" t="s">
        <v>973</v>
      </c>
      <c r="G262" s="146"/>
      <c r="H262" s="149"/>
    </row>
    <row r="263" spans="2:8" s="16" customFormat="1" ht="54" customHeight="1" x14ac:dyDescent="0.35">
      <c r="B263" s="164"/>
      <c r="C263" s="153"/>
      <c r="D263" s="140" t="s">
        <v>1358</v>
      </c>
      <c r="E263" s="141"/>
      <c r="F263" s="61" t="s">
        <v>975</v>
      </c>
      <c r="G263" s="147"/>
      <c r="H263" s="150"/>
    </row>
    <row r="264" spans="2:8" s="16" customFormat="1" ht="54" customHeight="1" x14ac:dyDescent="0.35">
      <c r="B264" s="164"/>
      <c r="C264" s="151" t="s">
        <v>1567</v>
      </c>
      <c r="D264" s="140" t="s">
        <v>1359</v>
      </c>
      <c r="E264" s="141"/>
      <c r="F264" s="61" t="s">
        <v>977</v>
      </c>
      <c r="G264" s="145" t="s">
        <v>1531</v>
      </c>
      <c r="H264" s="148" t="str">
        <f>IF(G264="-","-",IF(G264=0,"0.00",(G264-2)*14))</f>
        <v>-</v>
      </c>
    </row>
    <row r="265" spans="2:8" s="16" customFormat="1" ht="54" customHeight="1" x14ac:dyDescent="0.35">
      <c r="B265" s="164"/>
      <c r="C265" s="152"/>
      <c r="D265" s="140" t="s">
        <v>1360</v>
      </c>
      <c r="E265" s="141"/>
      <c r="F265" s="61" t="s">
        <v>979</v>
      </c>
      <c r="G265" s="146"/>
      <c r="H265" s="149"/>
    </row>
    <row r="266" spans="2:8" s="16" customFormat="1" ht="54" customHeight="1" x14ac:dyDescent="0.35">
      <c r="B266" s="164"/>
      <c r="C266" s="152"/>
      <c r="D266" s="140" t="s">
        <v>1361</v>
      </c>
      <c r="E266" s="141"/>
      <c r="F266" s="61" t="s">
        <v>981</v>
      </c>
      <c r="G266" s="146"/>
      <c r="H266" s="149"/>
    </row>
    <row r="267" spans="2:8" s="16" customFormat="1" ht="54" customHeight="1" x14ac:dyDescent="0.35">
      <c r="B267" s="164"/>
      <c r="C267" s="153"/>
      <c r="D267" s="154" t="s">
        <v>1362</v>
      </c>
      <c r="E267" s="154"/>
      <c r="F267" s="61" t="s">
        <v>983</v>
      </c>
      <c r="G267" s="147"/>
      <c r="H267" s="150"/>
    </row>
    <row r="268" spans="2:8" s="16" customFormat="1" ht="39" customHeight="1" x14ac:dyDescent="0.35">
      <c r="B268" s="210" t="s">
        <v>49</v>
      </c>
      <c r="C268" s="211"/>
      <c r="D268" s="211"/>
      <c r="E268" s="211"/>
      <c r="F268" s="108" t="s">
        <v>8</v>
      </c>
      <c r="G268" s="108"/>
      <c r="H268" s="107" t="str">
        <f>IF(H270&lt;&gt;"-",SUM(H269:H280),IF(H274&lt;&gt;"-",SUM(H269:H280),IF(H278&lt;&gt;"-",SUM(H269:H280),"-")))</f>
        <v>-</v>
      </c>
    </row>
    <row r="269" spans="2:8" s="16" customFormat="1" ht="54" customHeight="1" x14ac:dyDescent="0.35">
      <c r="B269" s="164" t="s">
        <v>175</v>
      </c>
      <c r="C269" s="63" t="s">
        <v>1473</v>
      </c>
      <c r="D269" s="140" t="s">
        <v>1363</v>
      </c>
      <c r="E269" s="141"/>
      <c r="F269" s="67" t="s">
        <v>985</v>
      </c>
      <c r="G269" s="112">
        <v>0</v>
      </c>
      <c r="H269" s="113">
        <v>0</v>
      </c>
    </row>
    <row r="270" spans="2:8" s="16" customFormat="1" ht="54" customHeight="1" x14ac:dyDescent="0.35">
      <c r="B270" s="164"/>
      <c r="C270" s="151" t="s">
        <v>1568</v>
      </c>
      <c r="D270" s="140" t="s">
        <v>1364</v>
      </c>
      <c r="E270" s="141"/>
      <c r="F270" s="67" t="s">
        <v>987</v>
      </c>
      <c r="G270" s="145" t="s">
        <v>1531</v>
      </c>
      <c r="H270" s="148" t="str">
        <f>IF(G270="-","-",IF(G270=0,"0.00",(G270*12)))</f>
        <v>-</v>
      </c>
    </row>
    <row r="271" spans="2:8" s="16" customFormat="1" ht="54" customHeight="1" x14ac:dyDescent="0.35">
      <c r="B271" s="164"/>
      <c r="C271" s="152"/>
      <c r="D271" s="140" t="s">
        <v>1365</v>
      </c>
      <c r="E271" s="141"/>
      <c r="F271" s="67" t="s">
        <v>989</v>
      </c>
      <c r="G271" s="146"/>
      <c r="H271" s="149"/>
    </row>
    <row r="272" spans="2:8" s="16" customFormat="1" ht="54" customHeight="1" x14ac:dyDescent="0.35">
      <c r="B272" s="164"/>
      <c r="C272" s="152"/>
      <c r="D272" s="140" t="s">
        <v>1366</v>
      </c>
      <c r="E272" s="141"/>
      <c r="F272" s="67" t="s">
        <v>991</v>
      </c>
      <c r="G272" s="146"/>
      <c r="H272" s="149"/>
    </row>
    <row r="273" spans="2:11" s="16" customFormat="1" ht="54" customHeight="1" x14ac:dyDescent="0.35">
      <c r="B273" s="164"/>
      <c r="C273" s="153"/>
      <c r="D273" s="140" t="s">
        <v>1367</v>
      </c>
      <c r="E273" s="141"/>
      <c r="F273" s="67" t="s">
        <v>993</v>
      </c>
      <c r="G273" s="147"/>
      <c r="H273" s="150"/>
    </row>
    <row r="274" spans="2:11" s="16" customFormat="1" ht="54" customHeight="1" x14ac:dyDescent="0.35">
      <c r="B274" s="164"/>
      <c r="C274" s="151" t="s">
        <v>1569</v>
      </c>
      <c r="D274" s="140" t="s">
        <v>1368</v>
      </c>
      <c r="E274" s="141"/>
      <c r="F274" s="67" t="s">
        <v>995</v>
      </c>
      <c r="G274" s="145" t="s">
        <v>1531</v>
      </c>
      <c r="H274" s="148" t="str">
        <f>IF(G274="-","-",IF(G274=0,"0.00",(G274-1)*12))</f>
        <v>-</v>
      </c>
    </row>
    <row r="275" spans="2:11" s="16" customFormat="1" ht="54" customHeight="1" x14ac:dyDescent="0.35">
      <c r="B275" s="164"/>
      <c r="C275" s="152"/>
      <c r="D275" s="140" t="s">
        <v>1369</v>
      </c>
      <c r="E275" s="141"/>
      <c r="F275" s="67" t="s">
        <v>997</v>
      </c>
      <c r="G275" s="146"/>
      <c r="H275" s="149"/>
    </row>
    <row r="276" spans="2:11" s="16" customFormat="1" ht="54" customHeight="1" x14ac:dyDescent="0.35">
      <c r="B276" s="164"/>
      <c r="C276" s="152"/>
      <c r="D276" s="140" t="s">
        <v>1370</v>
      </c>
      <c r="E276" s="141"/>
      <c r="F276" s="67" t="s">
        <v>999</v>
      </c>
      <c r="G276" s="146"/>
      <c r="H276" s="149"/>
    </row>
    <row r="277" spans="2:11" s="16" customFormat="1" ht="54" customHeight="1" x14ac:dyDescent="0.35">
      <c r="B277" s="164"/>
      <c r="C277" s="153"/>
      <c r="D277" s="140" t="s">
        <v>1529</v>
      </c>
      <c r="E277" s="141"/>
      <c r="F277" s="67" t="s">
        <v>1001</v>
      </c>
      <c r="G277" s="147"/>
      <c r="H277" s="150"/>
    </row>
    <row r="278" spans="2:11" s="16" customFormat="1" ht="54" customHeight="1" x14ac:dyDescent="0.35">
      <c r="B278" s="164"/>
      <c r="C278" s="151" t="s">
        <v>1570</v>
      </c>
      <c r="D278" s="140" t="s">
        <v>1371</v>
      </c>
      <c r="E278" s="141"/>
      <c r="F278" s="67" t="s">
        <v>1003</v>
      </c>
      <c r="G278" s="145" t="s">
        <v>1531</v>
      </c>
      <c r="H278" s="148" t="str">
        <f>IF(G278="-","-",IF(G278=0,"0.00",(G278-2)*12))</f>
        <v>-</v>
      </c>
    </row>
    <row r="279" spans="2:11" s="16" customFormat="1" ht="54" customHeight="1" x14ac:dyDescent="0.35">
      <c r="B279" s="164"/>
      <c r="C279" s="152"/>
      <c r="D279" s="140" t="s">
        <v>1372</v>
      </c>
      <c r="E279" s="141"/>
      <c r="F279" s="67" t="s">
        <v>1005</v>
      </c>
      <c r="G279" s="146"/>
      <c r="H279" s="149"/>
    </row>
    <row r="280" spans="2:11" s="16" customFormat="1" ht="54" customHeight="1" x14ac:dyDescent="0.35">
      <c r="B280" s="164"/>
      <c r="C280" s="152"/>
      <c r="D280" s="140" t="s">
        <v>1373</v>
      </c>
      <c r="E280" s="141"/>
      <c r="F280" s="67" t="s">
        <v>1007</v>
      </c>
      <c r="G280" s="146"/>
      <c r="H280" s="149"/>
    </row>
    <row r="281" spans="2:11" s="16" customFormat="1" ht="54" customHeight="1" x14ac:dyDescent="0.35">
      <c r="B281" s="165"/>
      <c r="C281" s="152"/>
      <c r="D281" s="180" t="s">
        <v>1374</v>
      </c>
      <c r="E281" s="181"/>
      <c r="F281" s="68" t="s">
        <v>1009</v>
      </c>
      <c r="G281" s="147"/>
      <c r="H281" s="149"/>
    </row>
    <row r="282" spans="2:11" s="16" customFormat="1" ht="17.5" customHeight="1" x14ac:dyDescent="0.35">
      <c r="B282" s="142"/>
      <c r="C282" s="143"/>
      <c r="D282" s="143"/>
      <c r="E282" s="143"/>
      <c r="F282" s="143"/>
      <c r="G282" s="143"/>
      <c r="H282" s="144"/>
    </row>
    <row r="283" spans="2:11" s="16" customFormat="1" ht="45.75" customHeight="1" thickBot="1" x14ac:dyDescent="0.4">
      <c r="B283" s="175" t="s">
        <v>26</v>
      </c>
      <c r="C283" s="176"/>
      <c r="D283" s="177"/>
      <c r="E283" s="178" t="s">
        <v>5</v>
      </c>
      <c r="F283" s="178"/>
      <c r="G283" s="120"/>
      <c r="H283" s="128">
        <f>SUM(H286,H300,H314)</f>
        <v>0</v>
      </c>
    </row>
    <row r="284" spans="2:11" s="58" customFormat="1" ht="45.75" customHeight="1" thickBot="1" x14ac:dyDescent="0.4">
      <c r="B284" s="156" t="s">
        <v>36</v>
      </c>
      <c r="C284" s="157"/>
      <c r="D284" s="157"/>
      <c r="E284" s="157"/>
      <c r="F284" s="158"/>
      <c r="G284" s="157"/>
      <c r="H284" s="179"/>
      <c r="K284" s="16"/>
    </row>
    <row r="285" spans="2:11" s="16" customFormat="1" ht="45.75" customHeight="1" thickBot="1" x14ac:dyDescent="0.4">
      <c r="B285" s="96" t="s">
        <v>6</v>
      </c>
      <c r="C285" s="89" t="s">
        <v>1484</v>
      </c>
      <c r="D285" s="160" t="s">
        <v>1261</v>
      </c>
      <c r="E285" s="161"/>
      <c r="F285" s="95" t="s">
        <v>1485</v>
      </c>
      <c r="G285" s="91" t="s">
        <v>70</v>
      </c>
      <c r="H285" s="97" t="s">
        <v>7</v>
      </c>
    </row>
    <row r="286" spans="2:11" s="16" customFormat="1" ht="45.5" customHeight="1" x14ac:dyDescent="0.35">
      <c r="B286" s="207" t="s">
        <v>27</v>
      </c>
      <c r="C286" s="208"/>
      <c r="D286" s="208"/>
      <c r="E286" s="208"/>
      <c r="F286" s="108" t="s">
        <v>8</v>
      </c>
      <c r="G286" s="108"/>
      <c r="H286" s="107" t="str">
        <f>IF(H288&lt;&gt;"-",SUM(H287:H298),IF(H292&lt;&gt;"-",SUM(H287:H298),IF(H296&lt;&gt;"-",SUM(H287:H298),"-")))</f>
        <v>-</v>
      </c>
    </row>
    <row r="287" spans="2:11" s="16" customFormat="1" ht="54" customHeight="1" x14ac:dyDescent="0.35">
      <c r="B287" s="164" t="s">
        <v>176</v>
      </c>
      <c r="C287" s="63" t="s">
        <v>1474</v>
      </c>
      <c r="D287" s="154" t="s">
        <v>1375</v>
      </c>
      <c r="E287" s="154"/>
      <c r="F287" s="73" t="s">
        <v>1011</v>
      </c>
      <c r="G287" s="112">
        <v>0</v>
      </c>
      <c r="H287" s="113">
        <v>0</v>
      </c>
    </row>
    <row r="288" spans="2:11" s="16" customFormat="1" ht="54" customHeight="1" x14ac:dyDescent="0.35">
      <c r="B288" s="164"/>
      <c r="C288" s="151" t="s">
        <v>1571</v>
      </c>
      <c r="D288" s="140" t="s">
        <v>1376</v>
      </c>
      <c r="E288" s="141"/>
      <c r="F288" s="61" t="s">
        <v>1013</v>
      </c>
      <c r="G288" s="145" t="s">
        <v>1531</v>
      </c>
      <c r="H288" s="148" t="str">
        <f>IF(G288="-","-",IF(G288=0,"0.00",(G288*20)))</f>
        <v>-</v>
      </c>
    </row>
    <row r="289" spans="2:8" s="16" customFormat="1" ht="54" customHeight="1" x14ac:dyDescent="0.35">
      <c r="B289" s="164"/>
      <c r="C289" s="152"/>
      <c r="D289" s="140" t="s">
        <v>1377</v>
      </c>
      <c r="E289" s="141"/>
      <c r="F289" s="61" t="s">
        <v>1015</v>
      </c>
      <c r="G289" s="146"/>
      <c r="H289" s="149"/>
    </row>
    <row r="290" spans="2:8" s="16" customFormat="1" ht="54" customHeight="1" x14ac:dyDescent="0.35">
      <c r="B290" s="164"/>
      <c r="C290" s="152"/>
      <c r="D290" s="140" t="s">
        <v>1378</v>
      </c>
      <c r="E290" s="141"/>
      <c r="F290" s="61" t="s">
        <v>1017</v>
      </c>
      <c r="G290" s="146"/>
      <c r="H290" s="149"/>
    </row>
    <row r="291" spans="2:8" s="16" customFormat="1" ht="54" customHeight="1" x14ac:dyDescent="0.35">
      <c r="B291" s="164"/>
      <c r="C291" s="153"/>
      <c r="D291" s="154" t="s">
        <v>1379</v>
      </c>
      <c r="E291" s="154"/>
      <c r="F291" s="61" t="s">
        <v>1019</v>
      </c>
      <c r="G291" s="147"/>
      <c r="H291" s="150"/>
    </row>
    <row r="292" spans="2:8" s="16" customFormat="1" ht="54" customHeight="1" x14ac:dyDescent="0.35">
      <c r="B292" s="164"/>
      <c r="C292" s="151" t="s">
        <v>1572</v>
      </c>
      <c r="D292" s="154" t="s">
        <v>1380</v>
      </c>
      <c r="E292" s="154"/>
      <c r="F292" s="61" t="s">
        <v>1021</v>
      </c>
      <c r="G292" s="145" t="s">
        <v>1531</v>
      </c>
      <c r="H292" s="148" t="str">
        <f>IF(G292="-","-",IF(G292=0,"0.00",(G292-1)*20))</f>
        <v>-</v>
      </c>
    </row>
    <row r="293" spans="2:8" s="16" customFormat="1" ht="54" customHeight="1" x14ac:dyDescent="0.35">
      <c r="B293" s="164"/>
      <c r="C293" s="152"/>
      <c r="D293" s="140" t="s">
        <v>1381</v>
      </c>
      <c r="E293" s="141"/>
      <c r="F293" s="61" t="s">
        <v>1023</v>
      </c>
      <c r="G293" s="146"/>
      <c r="H293" s="149"/>
    </row>
    <row r="294" spans="2:8" s="16" customFormat="1" ht="54" customHeight="1" x14ac:dyDescent="0.35">
      <c r="B294" s="164"/>
      <c r="C294" s="152"/>
      <c r="D294" s="140" t="s">
        <v>1382</v>
      </c>
      <c r="E294" s="141"/>
      <c r="F294" s="61" t="s">
        <v>1025</v>
      </c>
      <c r="G294" s="146"/>
      <c r="H294" s="149"/>
    </row>
    <row r="295" spans="2:8" s="16" customFormat="1" ht="54" customHeight="1" x14ac:dyDescent="0.35">
      <c r="B295" s="164"/>
      <c r="C295" s="153"/>
      <c r="D295" s="212" t="s">
        <v>1383</v>
      </c>
      <c r="E295" s="213"/>
      <c r="F295" s="61" t="s">
        <v>1027</v>
      </c>
      <c r="G295" s="147"/>
      <c r="H295" s="150"/>
    </row>
    <row r="296" spans="2:8" s="16" customFormat="1" ht="54" customHeight="1" x14ac:dyDescent="0.35">
      <c r="B296" s="164"/>
      <c r="C296" s="151" t="s">
        <v>1573</v>
      </c>
      <c r="D296" s="140" t="s">
        <v>1384</v>
      </c>
      <c r="E296" s="141"/>
      <c r="F296" s="61" t="s">
        <v>1029</v>
      </c>
      <c r="G296" s="145" t="s">
        <v>1531</v>
      </c>
      <c r="H296" s="148" t="str">
        <f>IF(G296="-","-",IF(G296=0,"0.00",(G296-2)*20))</f>
        <v>-</v>
      </c>
    </row>
    <row r="297" spans="2:8" s="16" customFormat="1" ht="54" customHeight="1" x14ac:dyDescent="0.35">
      <c r="B297" s="164"/>
      <c r="C297" s="152"/>
      <c r="D297" s="140" t="s">
        <v>1385</v>
      </c>
      <c r="E297" s="141"/>
      <c r="F297" s="61" t="s">
        <v>1031</v>
      </c>
      <c r="G297" s="146"/>
      <c r="H297" s="149"/>
    </row>
    <row r="298" spans="2:8" s="16" customFormat="1" ht="54" customHeight="1" x14ac:dyDescent="0.35">
      <c r="B298" s="164"/>
      <c r="C298" s="152"/>
      <c r="D298" s="140" t="s">
        <v>1386</v>
      </c>
      <c r="E298" s="141"/>
      <c r="F298" s="61" t="s">
        <v>1033</v>
      </c>
      <c r="G298" s="146"/>
      <c r="H298" s="149"/>
    </row>
    <row r="299" spans="2:8" s="16" customFormat="1" ht="54" customHeight="1" x14ac:dyDescent="0.35">
      <c r="B299" s="164"/>
      <c r="C299" s="153"/>
      <c r="D299" s="154" t="s">
        <v>1387</v>
      </c>
      <c r="E299" s="154"/>
      <c r="F299" s="61" t="s">
        <v>1035</v>
      </c>
      <c r="G299" s="147"/>
      <c r="H299" s="150"/>
    </row>
    <row r="300" spans="2:8" s="16" customFormat="1" ht="54" customHeight="1" x14ac:dyDescent="0.35">
      <c r="B300" s="210" t="s">
        <v>28</v>
      </c>
      <c r="C300" s="211"/>
      <c r="D300" s="211"/>
      <c r="E300" s="211"/>
      <c r="F300" s="108" t="s">
        <v>8</v>
      </c>
      <c r="G300" s="108"/>
      <c r="H300" s="107" t="str">
        <f>IF(H302&lt;&gt;"-",SUM(H301:H312),IF(H306&lt;&gt;"-",SUM(H301:H312),IF(H310&lt;&gt;"-",SUM(H301:H312),"-")))</f>
        <v>-</v>
      </c>
    </row>
    <row r="301" spans="2:8" s="16" customFormat="1" ht="54" customHeight="1" x14ac:dyDescent="0.35">
      <c r="B301" s="164" t="s">
        <v>177</v>
      </c>
      <c r="C301" s="63" t="s">
        <v>1475</v>
      </c>
      <c r="D301" s="154" t="s">
        <v>1388</v>
      </c>
      <c r="E301" s="154"/>
      <c r="F301" s="75" t="s">
        <v>1037</v>
      </c>
      <c r="G301" s="112">
        <v>0</v>
      </c>
      <c r="H301" s="113">
        <v>0</v>
      </c>
    </row>
    <row r="302" spans="2:8" s="16" customFormat="1" ht="54" customHeight="1" x14ac:dyDescent="0.35">
      <c r="B302" s="164"/>
      <c r="C302" s="151" t="s">
        <v>1574</v>
      </c>
      <c r="D302" s="162" t="s">
        <v>1389</v>
      </c>
      <c r="E302" s="163"/>
      <c r="F302" s="75" t="s">
        <v>1039</v>
      </c>
      <c r="G302" s="145" t="s">
        <v>1531</v>
      </c>
      <c r="H302" s="148" t="str">
        <f>IF(G302="-","-",IF(G302=0,"0.00",(G302*15)))</f>
        <v>-</v>
      </c>
    </row>
    <row r="303" spans="2:8" s="16" customFormat="1" ht="54" customHeight="1" x14ac:dyDescent="0.35">
      <c r="B303" s="164"/>
      <c r="C303" s="152"/>
      <c r="D303" s="162" t="s">
        <v>1390</v>
      </c>
      <c r="E303" s="163"/>
      <c r="F303" s="75" t="s">
        <v>1041</v>
      </c>
      <c r="G303" s="146"/>
      <c r="H303" s="149"/>
    </row>
    <row r="304" spans="2:8" s="16" customFormat="1" ht="54" customHeight="1" x14ac:dyDescent="0.35">
      <c r="B304" s="164"/>
      <c r="C304" s="152"/>
      <c r="D304" s="162" t="s">
        <v>1391</v>
      </c>
      <c r="E304" s="163"/>
      <c r="F304" s="75" t="s">
        <v>1043</v>
      </c>
      <c r="G304" s="146"/>
      <c r="H304" s="149"/>
    </row>
    <row r="305" spans="2:8" s="16" customFormat="1" ht="54" customHeight="1" x14ac:dyDescent="0.35">
      <c r="B305" s="164"/>
      <c r="C305" s="153"/>
      <c r="D305" s="162" t="s">
        <v>1392</v>
      </c>
      <c r="E305" s="163"/>
      <c r="F305" s="75" t="s">
        <v>1045</v>
      </c>
      <c r="G305" s="147"/>
      <c r="H305" s="150"/>
    </row>
    <row r="306" spans="2:8" s="16" customFormat="1" ht="54" customHeight="1" x14ac:dyDescent="0.35">
      <c r="B306" s="164"/>
      <c r="C306" s="151" t="s">
        <v>1575</v>
      </c>
      <c r="D306" s="162" t="s">
        <v>1393</v>
      </c>
      <c r="E306" s="163"/>
      <c r="F306" s="75" t="s">
        <v>1047</v>
      </c>
      <c r="G306" s="145" t="s">
        <v>1531</v>
      </c>
      <c r="H306" s="148" t="str">
        <f>IF(G306="-","-",IF(G306=0,"0.00",(G306-1)*15))</f>
        <v>-</v>
      </c>
    </row>
    <row r="307" spans="2:8" s="16" customFormat="1" ht="54" customHeight="1" x14ac:dyDescent="0.35">
      <c r="B307" s="164"/>
      <c r="C307" s="152"/>
      <c r="D307" s="162" t="s">
        <v>1394</v>
      </c>
      <c r="E307" s="163"/>
      <c r="F307" s="75" t="s">
        <v>1049</v>
      </c>
      <c r="G307" s="146"/>
      <c r="H307" s="149"/>
    </row>
    <row r="308" spans="2:8" s="16" customFormat="1" ht="54" customHeight="1" x14ac:dyDescent="0.35">
      <c r="B308" s="164"/>
      <c r="C308" s="152"/>
      <c r="D308" s="162" t="s">
        <v>1395</v>
      </c>
      <c r="E308" s="163"/>
      <c r="F308" s="75" t="s">
        <v>1051</v>
      </c>
      <c r="G308" s="146"/>
      <c r="H308" s="149"/>
    </row>
    <row r="309" spans="2:8" s="16" customFormat="1" ht="54" customHeight="1" x14ac:dyDescent="0.35">
      <c r="B309" s="164"/>
      <c r="C309" s="153"/>
      <c r="D309" s="162" t="s">
        <v>1396</v>
      </c>
      <c r="E309" s="163"/>
      <c r="F309" s="75" t="s">
        <v>1053</v>
      </c>
      <c r="G309" s="147"/>
      <c r="H309" s="150"/>
    </row>
    <row r="310" spans="2:8" s="16" customFormat="1" ht="54" customHeight="1" x14ac:dyDescent="0.35">
      <c r="B310" s="164"/>
      <c r="C310" s="151" t="s">
        <v>1576</v>
      </c>
      <c r="D310" s="162" t="s">
        <v>1397</v>
      </c>
      <c r="E310" s="163"/>
      <c r="F310" s="75" t="s">
        <v>1055</v>
      </c>
      <c r="G310" s="145" t="s">
        <v>1531</v>
      </c>
      <c r="H310" s="148" t="str">
        <f>IF(G310="-","-",IF(G310=0,"0.00",(G310-2)*15))</f>
        <v>-</v>
      </c>
    </row>
    <row r="311" spans="2:8" s="16" customFormat="1" ht="54" customHeight="1" x14ac:dyDescent="0.35">
      <c r="B311" s="164"/>
      <c r="C311" s="152"/>
      <c r="D311" s="162" t="s">
        <v>1398</v>
      </c>
      <c r="E311" s="163"/>
      <c r="F311" s="75" t="s">
        <v>1057</v>
      </c>
      <c r="G311" s="146"/>
      <c r="H311" s="149"/>
    </row>
    <row r="312" spans="2:8" s="16" customFormat="1" ht="54" customHeight="1" x14ac:dyDescent="0.35">
      <c r="B312" s="164"/>
      <c r="C312" s="152"/>
      <c r="D312" s="162" t="s">
        <v>1399</v>
      </c>
      <c r="E312" s="163"/>
      <c r="F312" s="75" t="s">
        <v>1059</v>
      </c>
      <c r="G312" s="146"/>
      <c r="H312" s="149"/>
    </row>
    <row r="313" spans="2:8" s="16" customFormat="1" ht="54" customHeight="1" x14ac:dyDescent="0.35">
      <c r="B313" s="164"/>
      <c r="C313" s="153"/>
      <c r="D313" s="162" t="s">
        <v>1400</v>
      </c>
      <c r="E313" s="163"/>
      <c r="F313" s="75" t="s">
        <v>1061</v>
      </c>
      <c r="G313" s="147"/>
      <c r="H313" s="150"/>
    </row>
    <row r="314" spans="2:8" s="16" customFormat="1" ht="42.5" customHeight="1" x14ac:dyDescent="0.35">
      <c r="B314" s="210" t="s">
        <v>29</v>
      </c>
      <c r="C314" s="211"/>
      <c r="D314" s="211"/>
      <c r="E314" s="211"/>
      <c r="F314" s="108" t="s">
        <v>8</v>
      </c>
      <c r="G314" s="108"/>
      <c r="H314" s="107" t="str">
        <f>IF(H316&lt;&gt;"-",SUM(H315:H326),IF(H320&lt;&gt;"-",SUM(H315:H326),IF(H324&lt;&gt;"-",SUM(H315:H326),"-")))</f>
        <v>-</v>
      </c>
    </row>
    <row r="315" spans="2:8" s="16" customFormat="1" ht="54" customHeight="1" x14ac:dyDescent="0.35">
      <c r="B315" s="164" t="s">
        <v>178</v>
      </c>
      <c r="C315" s="63" t="s">
        <v>1476</v>
      </c>
      <c r="D315" s="162" t="s">
        <v>1401</v>
      </c>
      <c r="E315" s="163"/>
      <c r="F315" s="75" t="s">
        <v>1063</v>
      </c>
      <c r="G315" s="112">
        <v>0</v>
      </c>
      <c r="H315" s="113">
        <v>0</v>
      </c>
    </row>
    <row r="316" spans="2:8" s="16" customFormat="1" ht="54" customHeight="1" x14ac:dyDescent="0.35">
      <c r="B316" s="164"/>
      <c r="C316" s="151" t="s">
        <v>1577</v>
      </c>
      <c r="D316" s="162" t="s">
        <v>1402</v>
      </c>
      <c r="E316" s="163"/>
      <c r="F316" s="75" t="s">
        <v>1065</v>
      </c>
      <c r="G316" s="145" t="s">
        <v>1531</v>
      </c>
      <c r="H316" s="148" t="str">
        <f>IF(G316="-","-",IF(G316=0,"0.00",(G316*15)))</f>
        <v>-</v>
      </c>
    </row>
    <row r="317" spans="2:8" s="16" customFormat="1" ht="54" customHeight="1" x14ac:dyDescent="0.35">
      <c r="B317" s="164"/>
      <c r="C317" s="152"/>
      <c r="D317" s="162" t="s">
        <v>1403</v>
      </c>
      <c r="E317" s="163"/>
      <c r="F317" s="75" t="s">
        <v>1067</v>
      </c>
      <c r="G317" s="146"/>
      <c r="H317" s="149"/>
    </row>
    <row r="318" spans="2:8" s="16" customFormat="1" ht="54" customHeight="1" x14ac:dyDescent="0.35">
      <c r="B318" s="164"/>
      <c r="C318" s="152"/>
      <c r="D318" s="162" t="s">
        <v>1404</v>
      </c>
      <c r="E318" s="163"/>
      <c r="F318" s="75" t="s">
        <v>1069</v>
      </c>
      <c r="G318" s="146"/>
      <c r="H318" s="149"/>
    </row>
    <row r="319" spans="2:8" s="16" customFormat="1" ht="54" customHeight="1" x14ac:dyDescent="0.35">
      <c r="B319" s="164"/>
      <c r="C319" s="153"/>
      <c r="D319" s="162" t="s">
        <v>1405</v>
      </c>
      <c r="E319" s="163"/>
      <c r="F319" s="75" t="s">
        <v>1071</v>
      </c>
      <c r="G319" s="147"/>
      <c r="H319" s="150"/>
    </row>
    <row r="320" spans="2:8" s="16" customFormat="1" ht="54" customHeight="1" x14ac:dyDescent="0.35">
      <c r="B320" s="164"/>
      <c r="C320" s="151" t="s">
        <v>1578</v>
      </c>
      <c r="D320" s="162" t="s">
        <v>1406</v>
      </c>
      <c r="E320" s="163"/>
      <c r="F320" s="75" t="s">
        <v>1073</v>
      </c>
      <c r="G320" s="145" t="s">
        <v>1531</v>
      </c>
      <c r="H320" s="148" t="str">
        <f>IF(G320="-","-",IF(G320=0,"0.00",(G320-1)*15))</f>
        <v>-</v>
      </c>
    </row>
    <row r="321" spans="2:11" s="16" customFormat="1" ht="54" customHeight="1" x14ac:dyDescent="0.35">
      <c r="B321" s="164"/>
      <c r="C321" s="152"/>
      <c r="D321" s="162" t="s">
        <v>1407</v>
      </c>
      <c r="E321" s="163"/>
      <c r="F321" s="75" t="s">
        <v>1075</v>
      </c>
      <c r="G321" s="146"/>
      <c r="H321" s="149"/>
    </row>
    <row r="322" spans="2:11" s="16" customFormat="1" ht="54" customHeight="1" x14ac:dyDescent="0.35">
      <c r="B322" s="164"/>
      <c r="C322" s="152"/>
      <c r="D322" s="162" t="s">
        <v>1408</v>
      </c>
      <c r="E322" s="163"/>
      <c r="F322" s="75" t="s">
        <v>1077</v>
      </c>
      <c r="G322" s="146"/>
      <c r="H322" s="149"/>
    </row>
    <row r="323" spans="2:11" s="16" customFormat="1" ht="54" customHeight="1" x14ac:dyDescent="0.35">
      <c r="B323" s="164"/>
      <c r="C323" s="153"/>
      <c r="D323" s="162" t="s">
        <v>1409</v>
      </c>
      <c r="E323" s="163"/>
      <c r="F323" s="75" t="s">
        <v>1079</v>
      </c>
      <c r="G323" s="147"/>
      <c r="H323" s="150"/>
    </row>
    <row r="324" spans="2:11" s="16" customFormat="1" ht="54" customHeight="1" x14ac:dyDescent="0.35">
      <c r="B324" s="164"/>
      <c r="C324" s="151" t="s">
        <v>1579</v>
      </c>
      <c r="D324" s="162" t="s">
        <v>1410</v>
      </c>
      <c r="E324" s="163"/>
      <c r="F324" s="75" t="s">
        <v>1081</v>
      </c>
      <c r="G324" s="145" t="s">
        <v>1531</v>
      </c>
      <c r="H324" s="148" t="str">
        <f>IF(G324="-","-",IF(G324=0,"0.00",(G324-2)*15))</f>
        <v>-</v>
      </c>
    </row>
    <row r="325" spans="2:11" s="16" customFormat="1" ht="54" customHeight="1" x14ac:dyDescent="0.35">
      <c r="B325" s="164"/>
      <c r="C325" s="152"/>
      <c r="D325" s="162" t="s">
        <v>1411</v>
      </c>
      <c r="E325" s="163"/>
      <c r="F325" s="75" t="s">
        <v>1083</v>
      </c>
      <c r="G325" s="146"/>
      <c r="H325" s="149"/>
    </row>
    <row r="326" spans="2:11" s="16" customFormat="1" ht="54" customHeight="1" x14ac:dyDescent="0.35">
      <c r="B326" s="164"/>
      <c r="C326" s="152"/>
      <c r="D326" s="162" t="s">
        <v>1412</v>
      </c>
      <c r="E326" s="163"/>
      <c r="F326" s="75" t="s">
        <v>1085</v>
      </c>
      <c r="G326" s="146"/>
      <c r="H326" s="149"/>
    </row>
    <row r="327" spans="2:11" s="16" customFormat="1" ht="54" customHeight="1" x14ac:dyDescent="0.35">
      <c r="B327" s="165"/>
      <c r="C327" s="152"/>
      <c r="D327" s="166" t="s">
        <v>1413</v>
      </c>
      <c r="E327" s="167"/>
      <c r="F327" s="76" t="s">
        <v>1087</v>
      </c>
      <c r="G327" s="147"/>
      <c r="H327" s="149"/>
    </row>
    <row r="328" spans="2:11" s="16" customFormat="1" ht="13.5" customHeight="1" x14ac:dyDescent="0.35">
      <c r="B328" s="142"/>
      <c r="C328" s="143"/>
      <c r="D328" s="143"/>
      <c r="E328" s="143"/>
      <c r="F328" s="143"/>
      <c r="G328" s="143"/>
      <c r="H328" s="144"/>
    </row>
    <row r="329" spans="2:11" s="16" customFormat="1" ht="45.65" customHeight="1" thickBot="1" x14ac:dyDescent="0.4">
      <c r="B329" s="168" t="s">
        <v>50</v>
      </c>
      <c r="C329" s="169"/>
      <c r="D329" s="170"/>
      <c r="E329" s="171" t="s">
        <v>5</v>
      </c>
      <c r="F329" s="171"/>
      <c r="G329" s="119"/>
      <c r="H329" s="126">
        <f>SUM(H332,H346,H360)</f>
        <v>0</v>
      </c>
    </row>
    <row r="330" spans="2:11" s="58" customFormat="1" ht="45.75" customHeight="1" thickBot="1" x14ac:dyDescent="0.4">
      <c r="B330" s="156" t="s">
        <v>37</v>
      </c>
      <c r="C330" s="157"/>
      <c r="D330" s="157"/>
      <c r="E330" s="157"/>
      <c r="F330" s="157"/>
      <c r="G330" s="158"/>
      <c r="H330" s="159"/>
      <c r="K330" s="16"/>
    </row>
    <row r="331" spans="2:11" s="16" customFormat="1" ht="45.75" customHeight="1" thickBot="1" x14ac:dyDescent="0.4">
      <c r="B331" s="88" t="s">
        <v>6</v>
      </c>
      <c r="C331" s="89" t="s">
        <v>1484</v>
      </c>
      <c r="D331" s="160" t="s">
        <v>1261</v>
      </c>
      <c r="E331" s="161"/>
      <c r="F331" s="90" t="s">
        <v>1485</v>
      </c>
      <c r="G331" s="98" t="s">
        <v>70</v>
      </c>
      <c r="H331" s="99" t="s">
        <v>7</v>
      </c>
    </row>
    <row r="332" spans="2:11" s="16" customFormat="1" ht="45.75" customHeight="1" x14ac:dyDescent="0.35">
      <c r="B332" s="207" t="s">
        <v>31</v>
      </c>
      <c r="C332" s="208"/>
      <c r="D332" s="208"/>
      <c r="E332" s="208"/>
      <c r="F332" s="108" t="s">
        <v>8</v>
      </c>
      <c r="G332" s="108"/>
      <c r="H332" s="107" t="str">
        <f>IF(H334&lt;&gt;"-",SUM(H333:H344),IF(H338&lt;&gt;"-",SUM(H333:H344),IF(H342&lt;&gt;"-",SUM(H333:H344),"-")))</f>
        <v>-</v>
      </c>
    </row>
    <row r="333" spans="2:11" s="16" customFormat="1" ht="54" customHeight="1" x14ac:dyDescent="0.35">
      <c r="B333" s="164" t="s">
        <v>179</v>
      </c>
      <c r="C333" s="66" t="s">
        <v>1477</v>
      </c>
      <c r="D333" s="162" t="s">
        <v>1414</v>
      </c>
      <c r="E333" s="163"/>
      <c r="F333" s="75" t="s">
        <v>1089</v>
      </c>
      <c r="G333" s="112">
        <v>0</v>
      </c>
      <c r="H333" s="113">
        <v>0</v>
      </c>
    </row>
    <row r="334" spans="2:11" s="16" customFormat="1" ht="54" customHeight="1" x14ac:dyDescent="0.35">
      <c r="B334" s="164"/>
      <c r="C334" s="151" t="s">
        <v>1580</v>
      </c>
      <c r="D334" s="162" t="s">
        <v>1415</v>
      </c>
      <c r="E334" s="163"/>
      <c r="F334" s="75" t="s">
        <v>1091</v>
      </c>
      <c r="G334" s="145" t="s">
        <v>1531</v>
      </c>
      <c r="H334" s="148" t="str">
        <f>IF(G334="-","-",IF(G334=0,"0.00",(G334*13)))</f>
        <v>-</v>
      </c>
    </row>
    <row r="335" spans="2:11" s="16" customFormat="1" ht="54" customHeight="1" x14ac:dyDescent="0.35">
      <c r="B335" s="164"/>
      <c r="C335" s="152"/>
      <c r="D335" s="162" t="s">
        <v>1416</v>
      </c>
      <c r="E335" s="163"/>
      <c r="F335" s="75" t="s">
        <v>1093</v>
      </c>
      <c r="G335" s="146"/>
      <c r="H335" s="149"/>
    </row>
    <row r="336" spans="2:11" s="16" customFormat="1" ht="54" customHeight="1" x14ac:dyDescent="0.35">
      <c r="B336" s="164"/>
      <c r="C336" s="152"/>
      <c r="D336" s="162" t="s">
        <v>1417</v>
      </c>
      <c r="E336" s="163"/>
      <c r="F336" s="75" t="s">
        <v>1095</v>
      </c>
      <c r="G336" s="146"/>
      <c r="H336" s="149"/>
    </row>
    <row r="337" spans="2:8" s="16" customFormat="1" ht="54" customHeight="1" x14ac:dyDescent="0.35">
      <c r="B337" s="164"/>
      <c r="C337" s="153"/>
      <c r="D337" s="162" t="s">
        <v>1418</v>
      </c>
      <c r="E337" s="163"/>
      <c r="F337" s="75" t="s">
        <v>1097</v>
      </c>
      <c r="G337" s="147"/>
      <c r="H337" s="150"/>
    </row>
    <row r="338" spans="2:8" s="16" customFormat="1" ht="54" customHeight="1" x14ac:dyDescent="0.35">
      <c r="B338" s="164"/>
      <c r="C338" s="151" t="s">
        <v>1581</v>
      </c>
      <c r="D338" s="162" t="s">
        <v>1419</v>
      </c>
      <c r="E338" s="163"/>
      <c r="F338" s="75" t="s">
        <v>1099</v>
      </c>
      <c r="G338" s="145" t="s">
        <v>1531</v>
      </c>
      <c r="H338" s="148" t="str">
        <f>IF(G338="-","-",IF(G338=0,"0.00",(G338-1)*13))</f>
        <v>-</v>
      </c>
    </row>
    <row r="339" spans="2:8" s="16" customFormat="1" ht="54" customHeight="1" x14ac:dyDescent="0.35">
      <c r="B339" s="164"/>
      <c r="C339" s="152"/>
      <c r="D339" s="162" t="s">
        <v>1420</v>
      </c>
      <c r="E339" s="163"/>
      <c r="F339" s="75" t="s">
        <v>1101</v>
      </c>
      <c r="G339" s="146"/>
      <c r="H339" s="149"/>
    </row>
    <row r="340" spans="2:8" s="16" customFormat="1" ht="54" customHeight="1" x14ac:dyDescent="0.35">
      <c r="B340" s="164"/>
      <c r="C340" s="152"/>
      <c r="D340" s="162" t="s">
        <v>1421</v>
      </c>
      <c r="E340" s="163"/>
      <c r="F340" s="75" t="s">
        <v>1103</v>
      </c>
      <c r="G340" s="146"/>
      <c r="H340" s="149"/>
    </row>
    <row r="341" spans="2:8" s="16" customFormat="1" ht="54" customHeight="1" x14ac:dyDescent="0.35">
      <c r="B341" s="164"/>
      <c r="C341" s="153"/>
      <c r="D341" s="162" t="s">
        <v>1422</v>
      </c>
      <c r="E341" s="163"/>
      <c r="F341" s="75" t="s">
        <v>1105</v>
      </c>
      <c r="G341" s="147"/>
      <c r="H341" s="150"/>
    </row>
    <row r="342" spans="2:8" s="16" customFormat="1" ht="54" customHeight="1" x14ac:dyDescent="0.35">
      <c r="B342" s="164"/>
      <c r="C342" s="151" t="s">
        <v>1599</v>
      </c>
      <c r="D342" s="162" t="s">
        <v>1423</v>
      </c>
      <c r="E342" s="163"/>
      <c r="F342" s="75" t="s">
        <v>1107</v>
      </c>
      <c r="G342" s="145" t="s">
        <v>1531</v>
      </c>
      <c r="H342" s="214" t="str">
        <f>IF(G342="-","-",IF(G342=0,"0.00",(G342-2)*14))</f>
        <v>-</v>
      </c>
    </row>
    <row r="343" spans="2:8" s="16" customFormat="1" ht="54" customHeight="1" x14ac:dyDescent="0.35">
      <c r="B343" s="164"/>
      <c r="C343" s="152"/>
      <c r="D343" s="162" t="s">
        <v>1424</v>
      </c>
      <c r="E343" s="163"/>
      <c r="F343" s="75" t="s">
        <v>1109</v>
      </c>
      <c r="G343" s="146"/>
      <c r="H343" s="149"/>
    </row>
    <row r="344" spans="2:8" s="16" customFormat="1" ht="54" customHeight="1" x14ac:dyDescent="0.35">
      <c r="B344" s="164"/>
      <c r="C344" s="152"/>
      <c r="D344" s="162" t="s">
        <v>1425</v>
      </c>
      <c r="E344" s="163"/>
      <c r="F344" s="75" t="s">
        <v>1111</v>
      </c>
      <c r="G344" s="146"/>
      <c r="H344" s="149"/>
    </row>
    <row r="345" spans="2:8" s="16" customFormat="1" ht="54" customHeight="1" x14ac:dyDescent="0.35">
      <c r="B345" s="164"/>
      <c r="C345" s="153"/>
      <c r="D345" s="162" t="s">
        <v>1426</v>
      </c>
      <c r="E345" s="163"/>
      <c r="F345" s="75" t="s">
        <v>1113</v>
      </c>
      <c r="G345" s="147"/>
      <c r="H345" s="150"/>
    </row>
    <row r="346" spans="2:8" s="16" customFormat="1" ht="45.75" customHeight="1" x14ac:dyDescent="0.35">
      <c r="B346" s="210" t="s">
        <v>51</v>
      </c>
      <c r="C346" s="211"/>
      <c r="D346" s="211"/>
      <c r="E346" s="211"/>
      <c r="F346" s="108" t="s">
        <v>8</v>
      </c>
      <c r="G346" s="108"/>
      <c r="H346" s="107" t="str">
        <f>IF(H348&lt;&gt;"-",SUM(H347:H358),IF(H352&lt;&gt;"-",SUM(H347:H358),IF(H356&lt;&gt;"-",SUM(H347:H358),"-")))</f>
        <v>-</v>
      </c>
    </row>
    <row r="347" spans="2:8" s="16" customFormat="1" ht="54" customHeight="1" x14ac:dyDescent="0.35">
      <c r="B347" s="164" t="s">
        <v>180</v>
      </c>
      <c r="C347" s="63" t="s">
        <v>1478</v>
      </c>
      <c r="D347" s="162" t="s">
        <v>1427</v>
      </c>
      <c r="E347" s="163"/>
      <c r="F347" s="75" t="s">
        <v>1115</v>
      </c>
      <c r="G347" s="112">
        <v>0</v>
      </c>
      <c r="H347" s="113">
        <v>0</v>
      </c>
    </row>
    <row r="348" spans="2:8" s="16" customFormat="1" ht="54" customHeight="1" x14ac:dyDescent="0.35">
      <c r="B348" s="164"/>
      <c r="C348" s="151" t="s">
        <v>1582</v>
      </c>
      <c r="D348" s="162" t="s">
        <v>1428</v>
      </c>
      <c r="E348" s="163"/>
      <c r="F348" s="75" t="s">
        <v>1117</v>
      </c>
      <c r="G348" s="145" t="s">
        <v>1531</v>
      </c>
      <c r="H348" s="148" t="str">
        <f>IF(G348="-","-",IF(G348=0,"0.00",(G348*10)))</f>
        <v>-</v>
      </c>
    </row>
    <row r="349" spans="2:8" s="16" customFormat="1" ht="54" customHeight="1" x14ac:dyDescent="0.35">
      <c r="B349" s="164"/>
      <c r="C349" s="152"/>
      <c r="D349" s="162" t="s">
        <v>1429</v>
      </c>
      <c r="E349" s="163"/>
      <c r="F349" s="75" t="s">
        <v>1119</v>
      </c>
      <c r="G349" s="146"/>
      <c r="H349" s="149"/>
    </row>
    <row r="350" spans="2:8" s="16" customFormat="1" ht="54" customHeight="1" x14ac:dyDescent="0.35">
      <c r="B350" s="164"/>
      <c r="C350" s="152"/>
      <c r="D350" s="162" t="s">
        <v>1430</v>
      </c>
      <c r="E350" s="163"/>
      <c r="F350" s="75" t="s">
        <v>1121</v>
      </c>
      <c r="G350" s="146"/>
      <c r="H350" s="149"/>
    </row>
    <row r="351" spans="2:8" s="16" customFormat="1" ht="54" customHeight="1" x14ac:dyDescent="0.35">
      <c r="B351" s="164"/>
      <c r="C351" s="153"/>
      <c r="D351" s="162" t="s">
        <v>1431</v>
      </c>
      <c r="E351" s="163"/>
      <c r="F351" s="75" t="s">
        <v>1123</v>
      </c>
      <c r="G351" s="147"/>
      <c r="H351" s="150"/>
    </row>
    <row r="352" spans="2:8" s="16" customFormat="1" ht="54" customHeight="1" x14ac:dyDescent="0.35">
      <c r="B352" s="164"/>
      <c r="C352" s="151" t="s">
        <v>1583</v>
      </c>
      <c r="D352" s="162" t="s">
        <v>1432</v>
      </c>
      <c r="E352" s="163"/>
      <c r="F352" s="75" t="s">
        <v>1125</v>
      </c>
      <c r="G352" s="145" t="s">
        <v>1531</v>
      </c>
      <c r="H352" s="148" t="str">
        <f>IF(G352="-","-",IF(G352=0,"0.00",(G352-1)*10))</f>
        <v>-</v>
      </c>
    </row>
    <row r="353" spans="2:8" s="16" customFormat="1" ht="54" customHeight="1" x14ac:dyDescent="0.35">
      <c r="B353" s="164"/>
      <c r="C353" s="152"/>
      <c r="D353" s="162" t="s">
        <v>1433</v>
      </c>
      <c r="E353" s="163"/>
      <c r="F353" s="75" t="s">
        <v>1127</v>
      </c>
      <c r="G353" s="146"/>
      <c r="H353" s="149"/>
    </row>
    <row r="354" spans="2:8" s="16" customFormat="1" ht="54" customHeight="1" x14ac:dyDescent="0.35">
      <c r="B354" s="164"/>
      <c r="C354" s="152"/>
      <c r="D354" s="162" t="s">
        <v>1434</v>
      </c>
      <c r="E354" s="163"/>
      <c r="F354" s="75" t="s">
        <v>1129</v>
      </c>
      <c r="G354" s="146"/>
      <c r="H354" s="149"/>
    </row>
    <row r="355" spans="2:8" s="16" customFormat="1" ht="54" customHeight="1" x14ac:dyDescent="0.35">
      <c r="B355" s="164"/>
      <c r="C355" s="153"/>
      <c r="D355" s="162" t="s">
        <v>1435</v>
      </c>
      <c r="E355" s="163"/>
      <c r="F355" s="75" t="s">
        <v>1131</v>
      </c>
      <c r="G355" s="147"/>
      <c r="H355" s="150"/>
    </row>
    <row r="356" spans="2:8" s="16" customFormat="1" ht="54" customHeight="1" x14ac:dyDescent="0.35">
      <c r="B356" s="164"/>
      <c r="C356" s="151" t="s">
        <v>1584</v>
      </c>
      <c r="D356" s="162" t="s">
        <v>1436</v>
      </c>
      <c r="E356" s="163"/>
      <c r="F356" s="75" t="s">
        <v>1133</v>
      </c>
      <c r="G356" s="145" t="s">
        <v>1531</v>
      </c>
      <c r="H356" s="148" t="str">
        <f>IF(G356="-","-",IF(G356=0,"0.00",(G356-2)*10))</f>
        <v>-</v>
      </c>
    </row>
    <row r="357" spans="2:8" s="16" customFormat="1" ht="54" customHeight="1" x14ac:dyDescent="0.35">
      <c r="B357" s="164"/>
      <c r="C357" s="152"/>
      <c r="D357" s="162" t="s">
        <v>1437</v>
      </c>
      <c r="E357" s="163"/>
      <c r="F357" s="75" t="s">
        <v>1135</v>
      </c>
      <c r="G357" s="146"/>
      <c r="H357" s="149"/>
    </row>
    <row r="358" spans="2:8" s="16" customFormat="1" ht="54" customHeight="1" x14ac:dyDescent="0.35">
      <c r="B358" s="164"/>
      <c r="C358" s="152"/>
      <c r="D358" s="162" t="s">
        <v>1438</v>
      </c>
      <c r="E358" s="163"/>
      <c r="F358" s="75" t="s">
        <v>1137</v>
      </c>
      <c r="G358" s="146"/>
      <c r="H358" s="149"/>
    </row>
    <row r="359" spans="2:8" s="16" customFormat="1" ht="54" customHeight="1" x14ac:dyDescent="0.35">
      <c r="B359" s="164"/>
      <c r="C359" s="153"/>
      <c r="D359" s="162" t="s">
        <v>1439</v>
      </c>
      <c r="E359" s="163"/>
      <c r="F359" s="75" t="s">
        <v>1139</v>
      </c>
      <c r="G359" s="147"/>
      <c r="H359" s="150"/>
    </row>
    <row r="360" spans="2:8" s="16" customFormat="1" ht="45.75" customHeight="1" x14ac:dyDescent="0.35">
      <c r="B360" s="210" t="s">
        <v>52</v>
      </c>
      <c r="C360" s="211"/>
      <c r="D360" s="211"/>
      <c r="E360" s="211"/>
      <c r="F360" s="86" t="s">
        <v>8</v>
      </c>
      <c r="G360" s="108"/>
      <c r="H360" s="107" t="str">
        <f>IF(H362&lt;&gt;"-",SUM(H361:H372),IF(H366&lt;&gt;"-",SUM(H361:H372),IF(H370&lt;&gt;"-",SUM(H361:H372),"-")))</f>
        <v>-</v>
      </c>
    </row>
    <row r="361" spans="2:8" s="16" customFormat="1" ht="54" customHeight="1" x14ac:dyDescent="0.35">
      <c r="B361" s="164" t="s">
        <v>181</v>
      </c>
      <c r="C361" s="63" t="s">
        <v>1478</v>
      </c>
      <c r="D361" s="162" t="s">
        <v>1440</v>
      </c>
      <c r="E361" s="163"/>
      <c r="F361" s="75" t="s">
        <v>1141</v>
      </c>
      <c r="G361" s="112">
        <v>0</v>
      </c>
      <c r="H361" s="113">
        <v>0</v>
      </c>
    </row>
    <row r="362" spans="2:8" s="16" customFormat="1" ht="54" customHeight="1" x14ac:dyDescent="0.35">
      <c r="B362" s="164"/>
      <c r="C362" s="151" t="s">
        <v>1585</v>
      </c>
      <c r="D362" s="162" t="s">
        <v>1441</v>
      </c>
      <c r="E362" s="163"/>
      <c r="F362" s="75" t="s">
        <v>1143</v>
      </c>
      <c r="G362" s="145" t="s">
        <v>1531</v>
      </c>
      <c r="H362" s="148" t="str">
        <f>IF(G362="-","-",IF(G362=0,"0.00",(G362*10)))</f>
        <v>-</v>
      </c>
    </row>
    <row r="363" spans="2:8" s="16" customFormat="1" ht="54" customHeight="1" x14ac:dyDescent="0.35">
      <c r="B363" s="164"/>
      <c r="C363" s="152"/>
      <c r="D363" s="162" t="s">
        <v>1442</v>
      </c>
      <c r="E363" s="163"/>
      <c r="F363" s="75" t="s">
        <v>1145</v>
      </c>
      <c r="G363" s="146"/>
      <c r="H363" s="149"/>
    </row>
    <row r="364" spans="2:8" s="16" customFormat="1" ht="54" customHeight="1" x14ac:dyDescent="0.35">
      <c r="B364" s="164"/>
      <c r="C364" s="152"/>
      <c r="D364" s="162" t="s">
        <v>1443</v>
      </c>
      <c r="E364" s="163"/>
      <c r="F364" s="75" t="s">
        <v>1147</v>
      </c>
      <c r="G364" s="146"/>
      <c r="H364" s="149"/>
    </row>
    <row r="365" spans="2:8" s="16" customFormat="1" ht="54" customHeight="1" x14ac:dyDescent="0.35">
      <c r="B365" s="164"/>
      <c r="C365" s="153"/>
      <c r="D365" s="162" t="s">
        <v>1444</v>
      </c>
      <c r="E365" s="163"/>
      <c r="F365" s="75" t="s">
        <v>1149</v>
      </c>
      <c r="G365" s="147"/>
      <c r="H365" s="150"/>
    </row>
    <row r="366" spans="2:8" s="16" customFormat="1" ht="54" customHeight="1" x14ac:dyDescent="0.35">
      <c r="B366" s="164"/>
      <c r="C366" s="151" t="s">
        <v>1586</v>
      </c>
      <c r="D366" s="162" t="s">
        <v>1445</v>
      </c>
      <c r="E366" s="163"/>
      <c r="F366" s="75" t="s">
        <v>1151</v>
      </c>
      <c r="G366" s="145" t="s">
        <v>1531</v>
      </c>
      <c r="H366" s="148" t="str">
        <f>IF(G366="-","-",IF(G366=0,"0.00",(G366-1)*10))</f>
        <v>-</v>
      </c>
    </row>
    <row r="367" spans="2:8" s="16" customFormat="1" ht="54" customHeight="1" x14ac:dyDescent="0.35">
      <c r="B367" s="164"/>
      <c r="C367" s="152"/>
      <c r="D367" s="162" t="s">
        <v>1446</v>
      </c>
      <c r="E367" s="163"/>
      <c r="F367" s="75" t="s">
        <v>1153</v>
      </c>
      <c r="G367" s="146"/>
      <c r="H367" s="149"/>
    </row>
    <row r="368" spans="2:8" s="16" customFormat="1" ht="54" customHeight="1" x14ac:dyDescent="0.35">
      <c r="B368" s="164"/>
      <c r="C368" s="152"/>
      <c r="D368" s="162" t="s">
        <v>1483</v>
      </c>
      <c r="E368" s="163"/>
      <c r="F368" s="75" t="s">
        <v>1155</v>
      </c>
      <c r="G368" s="146"/>
      <c r="H368" s="149"/>
    </row>
    <row r="369" spans="2:8" s="16" customFormat="1" ht="54" customHeight="1" x14ac:dyDescent="0.35">
      <c r="B369" s="164"/>
      <c r="C369" s="153"/>
      <c r="D369" s="162" t="s">
        <v>1482</v>
      </c>
      <c r="E369" s="163"/>
      <c r="F369" s="75" t="s">
        <v>1157</v>
      </c>
      <c r="G369" s="147"/>
      <c r="H369" s="150"/>
    </row>
    <row r="370" spans="2:8" s="16" customFormat="1" ht="54" customHeight="1" x14ac:dyDescent="0.35">
      <c r="B370" s="164"/>
      <c r="C370" s="151" t="s">
        <v>1584</v>
      </c>
      <c r="D370" s="162" t="s">
        <v>1481</v>
      </c>
      <c r="E370" s="163"/>
      <c r="F370" s="75" t="s">
        <v>1159</v>
      </c>
      <c r="G370" s="145" t="s">
        <v>1531</v>
      </c>
      <c r="H370" s="148" t="str">
        <f>IF(G370="-","-",IF(G370=0,"0.00",(G370-2)*10))</f>
        <v>-</v>
      </c>
    </row>
    <row r="371" spans="2:8" s="16" customFormat="1" ht="54" customHeight="1" x14ac:dyDescent="0.35">
      <c r="B371" s="164"/>
      <c r="C371" s="152"/>
      <c r="D371" s="162" t="s">
        <v>1480</v>
      </c>
      <c r="E371" s="163"/>
      <c r="F371" s="75" t="s">
        <v>1161</v>
      </c>
      <c r="G371" s="146"/>
      <c r="H371" s="149"/>
    </row>
    <row r="372" spans="2:8" s="16" customFormat="1" ht="54" customHeight="1" x14ac:dyDescent="0.35">
      <c r="B372" s="164"/>
      <c r="C372" s="152"/>
      <c r="D372" s="162" t="s">
        <v>1479</v>
      </c>
      <c r="E372" s="163"/>
      <c r="F372" s="75" t="s">
        <v>1163</v>
      </c>
      <c r="G372" s="146"/>
      <c r="H372" s="149"/>
    </row>
    <row r="373" spans="2:8" s="16" customFormat="1" ht="54" customHeight="1" x14ac:dyDescent="0.35">
      <c r="B373" s="165"/>
      <c r="C373" s="152"/>
      <c r="D373" s="166" t="s">
        <v>1447</v>
      </c>
      <c r="E373" s="167"/>
      <c r="F373" s="76" t="s">
        <v>1165</v>
      </c>
      <c r="G373" s="147"/>
      <c r="H373" s="149"/>
    </row>
    <row r="374" spans="2:8" s="49" customFormat="1" ht="29" customHeight="1" thickBot="1" x14ac:dyDescent="0.4">
      <c r="B374" s="173"/>
      <c r="C374" s="174"/>
      <c r="D374" s="174"/>
      <c r="E374" s="174"/>
      <c r="F374" s="77"/>
      <c r="G374" s="114"/>
      <c r="H374" s="129"/>
    </row>
    <row r="375" spans="2:8" s="49" customFormat="1" ht="50.15" customHeight="1" thickBot="1" x14ac:dyDescent="0.4">
      <c r="B375" s="78"/>
      <c r="C375" s="79"/>
      <c r="D375" s="79"/>
      <c r="E375" s="172"/>
      <c r="F375" s="172"/>
      <c r="G375" s="121"/>
      <c r="H375" s="130"/>
    </row>
    <row r="376" spans="2:8" s="49" customFormat="1" ht="45" customHeight="1" x14ac:dyDescent="0.45">
      <c r="B376" s="318" t="s">
        <v>1549</v>
      </c>
      <c r="C376" s="319" t="s">
        <v>9</v>
      </c>
      <c r="D376" s="319"/>
      <c r="E376" s="55"/>
      <c r="F376" s="56"/>
      <c r="G376" s="116"/>
      <c r="H376" s="124"/>
    </row>
    <row r="377" spans="2:8" s="49" customFormat="1" ht="32.5" customHeight="1" x14ac:dyDescent="0.35">
      <c r="B377" s="83" t="s">
        <v>10</v>
      </c>
      <c r="C377" s="155"/>
      <c r="D377" s="320"/>
      <c r="E377" s="320"/>
      <c r="F377" s="320"/>
      <c r="G377" s="320"/>
      <c r="H377" s="320"/>
    </row>
    <row r="378" spans="2:8" s="49" customFormat="1" ht="32.5" customHeight="1" x14ac:dyDescent="0.35">
      <c r="B378" s="82" t="s">
        <v>11</v>
      </c>
      <c r="C378" s="155"/>
      <c r="D378" s="320"/>
      <c r="E378" s="320"/>
      <c r="F378" s="320"/>
      <c r="G378" s="320"/>
      <c r="H378" s="320"/>
    </row>
    <row r="379" spans="2:8" s="49" customFormat="1" ht="32.5" customHeight="1" x14ac:dyDescent="0.35">
      <c r="B379" s="82" t="s">
        <v>12</v>
      </c>
      <c r="C379" s="155"/>
      <c r="D379" s="320"/>
      <c r="E379" s="320"/>
      <c r="F379" s="320"/>
      <c r="G379" s="320"/>
      <c r="H379" s="320"/>
    </row>
    <row r="380" spans="2:8" s="49" customFormat="1" ht="32.5" customHeight="1" x14ac:dyDescent="0.35">
      <c r="B380" s="82" t="s">
        <v>13</v>
      </c>
      <c r="C380" s="155"/>
      <c r="D380" s="320"/>
      <c r="E380" s="320"/>
      <c r="F380" s="320"/>
      <c r="G380" s="320"/>
      <c r="H380" s="320"/>
    </row>
    <row r="381" spans="2:8" ht="28.5" customHeight="1" x14ac:dyDescent="0.35">
      <c r="B381" s="82">
        <v>5</v>
      </c>
      <c r="C381" s="155"/>
      <c r="D381" s="320"/>
      <c r="E381" s="320"/>
      <c r="F381" s="320"/>
      <c r="G381" s="320"/>
      <c r="H381" s="320"/>
    </row>
    <row r="382" spans="2:8" ht="27" customHeight="1" x14ac:dyDescent="0.35">
      <c r="B382" s="321">
        <v>6</v>
      </c>
      <c r="C382" s="155"/>
      <c r="D382" s="320"/>
      <c r="E382" s="320"/>
      <c r="F382" s="320"/>
      <c r="G382" s="320"/>
      <c r="H382" s="320"/>
    </row>
    <row r="383" spans="2:8" ht="33.5" customHeight="1" x14ac:dyDescent="0.35">
      <c r="B383" s="84">
        <v>7</v>
      </c>
      <c r="C383" s="155"/>
      <c r="D383" s="320"/>
      <c r="E383" s="320"/>
      <c r="F383" s="320"/>
      <c r="G383" s="320"/>
      <c r="H383" s="320"/>
    </row>
    <row r="384" spans="2:8" x14ac:dyDescent="0.65">
      <c r="B384" s="106"/>
      <c r="C384" s="104"/>
      <c r="D384" s="105"/>
    </row>
    <row r="385" spans="2:4" x14ac:dyDescent="0.65">
      <c r="B385" s="106"/>
      <c r="C385" s="104"/>
      <c r="D385" s="105"/>
    </row>
    <row r="386" spans="2:4" x14ac:dyDescent="0.65">
      <c r="B386" s="106"/>
      <c r="C386" s="104"/>
      <c r="D386" s="105"/>
    </row>
    <row r="387" spans="2:4" x14ac:dyDescent="0.65">
      <c r="B387" s="106"/>
      <c r="C387" s="104"/>
      <c r="D387" s="105"/>
    </row>
    <row r="388" spans="2:4" x14ac:dyDescent="0.65">
      <c r="B388" s="106"/>
      <c r="C388" s="104"/>
    </row>
    <row r="389" spans="2:4" x14ac:dyDescent="0.65">
      <c r="B389" s="106"/>
      <c r="C389" s="104"/>
    </row>
    <row r="390" spans="2:4" x14ac:dyDescent="0.65">
      <c r="B390" s="106"/>
      <c r="C390" s="104"/>
    </row>
    <row r="391" spans="2:4" x14ac:dyDescent="0.65">
      <c r="B391" s="106"/>
      <c r="C391" s="104"/>
    </row>
    <row r="392" spans="2:4" x14ac:dyDescent="0.65">
      <c r="B392" s="106"/>
      <c r="C392" s="104"/>
    </row>
    <row r="393" spans="2:4" x14ac:dyDescent="0.65">
      <c r="B393" s="106"/>
      <c r="C393" s="104"/>
    </row>
    <row r="394" spans="2:4" x14ac:dyDescent="0.65">
      <c r="B394" s="106"/>
      <c r="C394" s="104"/>
    </row>
    <row r="395" spans="2:4" x14ac:dyDescent="0.65">
      <c r="B395" s="106"/>
      <c r="C395" s="104"/>
    </row>
    <row r="396" spans="2:4" x14ac:dyDescent="0.65">
      <c r="B396" s="106"/>
      <c r="C396" s="104"/>
    </row>
    <row r="397" spans="2:4" x14ac:dyDescent="0.65">
      <c r="B397" s="106"/>
      <c r="C397" s="104"/>
    </row>
    <row r="398" spans="2:4" x14ac:dyDescent="0.65">
      <c r="B398" s="106"/>
      <c r="C398" s="104"/>
    </row>
    <row r="399" spans="2:4" x14ac:dyDescent="0.65">
      <c r="B399" s="106"/>
      <c r="C399" s="104"/>
    </row>
    <row r="400" spans="2:4" x14ac:dyDescent="0.65">
      <c r="B400" s="106"/>
      <c r="C400" s="104"/>
    </row>
    <row r="401" spans="2:3" x14ac:dyDescent="0.65">
      <c r="B401" s="106"/>
      <c r="C401" s="104"/>
    </row>
    <row r="402" spans="2:3" x14ac:dyDescent="0.65">
      <c r="B402" s="106"/>
      <c r="C402" s="104"/>
    </row>
    <row r="403" spans="2:3" x14ac:dyDescent="0.65">
      <c r="B403" s="106"/>
      <c r="C403" s="104"/>
    </row>
  </sheetData>
  <sheetProtection algorithmName="SHA-512" hashValue="GhYE5uVsNaQWqEFjehVla7GAGJyrIvdS84q2SL6EajGAal7LLF85bn/n8vl43KkyQNbR4VL90Y2BL/wFMXMyFQ==" saltValue="dAR6eU8nOrFUJJqHJS/ssA==" spinCount="100000" sheet="1" selectLockedCells="1"/>
  <mergeCells count="620">
    <mergeCell ref="C376:D376"/>
    <mergeCell ref="C377:H383"/>
    <mergeCell ref="B314:E314"/>
    <mergeCell ref="B332:E332"/>
    <mergeCell ref="B346:E346"/>
    <mergeCell ref="B360:E360"/>
    <mergeCell ref="B162:E162"/>
    <mergeCell ref="B176:E176"/>
    <mergeCell ref="B194:E194"/>
    <mergeCell ref="B208:E208"/>
    <mergeCell ref="B222:E222"/>
    <mergeCell ref="B240:E240"/>
    <mergeCell ref="B254:E254"/>
    <mergeCell ref="B268:E268"/>
    <mergeCell ref="B286:E286"/>
    <mergeCell ref="D264:E264"/>
    <mergeCell ref="D261:E261"/>
    <mergeCell ref="D262:E262"/>
    <mergeCell ref="C260:C263"/>
    <mergeCell ref="D234:E234"/>
    <mergeCell ref="D212:E212"/>
    <mergeCell ref="C210:C213"/>
    <mergeCell ref="D206:E206"/>
    <mergeCell ref="C200:C203"/>
    <mergeCell ref="D338:E338"/>
    <mergeCell ref="B56:E56"/>
    <mergeCell ref="B38:E38"/>
    <mergeCell ref="B24:E24"/>
    <mergeCell ref="B10:E10"/>
    <mergeCell ref="B70:E70"/>
    <mergeCell ref="B84:E84"/>
    <mergeCell ref="B116:E116"/>
    <mergeCell ref="B130:E130"/>
    <mergeCell ref="D105:E105"/>
    <mergeCell ref="D106:E106"/>
    <mergeCell ref="C72:C75"/>
    <mergeCell ref="D74:E74"/>
    <mergeCell ref="D73:E73"/>
    <mergeCell ref="D72:E72"/>
    <mergeCell ref="D66:E66"/>
    <mergeCell ref="D11:E11"/>
    <mergeCell ref="D21:E21"/>
    <mergeCell ref="D22:E22"/>
    <mergeCell ref="D20:E20"/>
    <mergeCell ref="B71:B83"/>
    <mergeCell ref="D75:E75"/>
    <mergeCell ref="D76:E76"/>
    <mergeCell ref="D49:E49"/>
    <mergeCell ref="D90:E90"/>
    <mergeCell ref="F4:H4"/>
    <mergeCell ref="G362:G365"/>
    <mergeCell ref="H362:H365"/>
    <mergeCell ref="D367:E367"/>
    <mergeCell ref="D368:E368"/>
    <mergeCell ref="D369:E369"/>
    <mergeCell ref="D370:E370"/>
    <mergeCell ref="D371:E371"/>
    <mergeCell ref="D372:E372"/>
    <mergeCell ref="G334:G337"/>
    <mergeCell ref="H334:H337"/>
    <mergeCell ref="D344:E344"/>
    <mergeCell ref="D343:E343"/>
    <mergeCell ref="D339:E339"/>
    <mergeCell ref="D340:E340"/>
    <mergeCell ref="D341:E341"/>
    <mergeCell ref="D342:E342"/>
    <mergeCell ref="D303:E303"/>
    <mergeCell ref="D304:E304"/>
    <mergeCell ref="G256:G259"/>
    <mergeCell ref="H256:H259"/>
    <mergeCell ref="D266:E266"/>
    <mergeCell ref="D265:E265"/>
    <mergeCell ref="D263:E263"/>
    <mergeCell ref="G366:G369"/>
    <mergeCell ref="H366:H369"/>
    <mergeCell ref="C370:C373"/>
    <mergeCell ref="G370:G373"/>
    <mergeCell ref="H370:H373"/>
    <mergeCell ref="G348:G351"/>
    <mergeCell ref="H348:H351"/>
    <mergeCell ref="D358:E358"/>
    <mergeCell ref="D357:E357"/>
    <mergeCell ref="D356:E356"/>
    <mergeCell ref="D355:E355"/>
    <mergeCell ref="D354:E354"/>
    <mergeCell ref="D353:E353"/>
    <mergeCell ref="C352:C355"/>
    <mergeCell ref="G352:G355"/>
    <mergeCell ref="H352:H355"/>
    <mergeCell ref="C356:C359"/>
    <mergeCell ref="G356:G359"/>
    <mergeCell ref="H356:H359"/>
    <mergeCell ref="D352:E352"/>
    <mergeCell ref="D359:E359"/>
    <mergeCell ref="C366:C369"/>
    <mergeCell ref="C348:C351"/>
    <mergeCell ref="D362:E362"/>
    <mergeCell ref="G342:G345"/>
    <mergeCell ref="H342:H345"/>
    <mergeCell ref="D318:E318"/>
    <mergeCell ref="D317:E317"/>
    <mergeCell ref="D316:E316"/>
    <mergeCell ref="C316:C319"/>
    <mergeCell ref="G316:G319"/>
    <mergeCell ref="H316:H319"/>
    <mergeCell ref="D326:E326"/>
    <mergeCell ref="D321:E321"/>
    <mergeCell ref="D325:E325"/>
    <mergeCell ref="D322:E322"/>
    <mergeCell ref="D324:E324"/>
    <mergeCell ref="D323:E323"/>
    <mergeCell ref="C320:C323"/>
    <mergeCell ref="G320:G323"/>
    <mergeCell ref="H320:H323"/>
    <mergeCell ref="C324:C327"/>
    <mergeCell ref="G324:G327"/>
    <mergeCell ref="H324:H327"/>
    <mergeCell ref="B328:H328"/>
    <mergeCell ref="C342:C345"/>
    <mergeCell ref="B333:B345"/>
    <mergeCell ref="D345:E345"/>
    <mergeCell ref="H288:H291"/>
    <mergeCell ref="B283:D283"/>
    <mergeCell ref="E283:F283"/>
    <mergeCell ref="B282:H282"/>
    <mergeCell ref="B284:H284"/>
    <mergeCell ref="H310:H313"/>
    <mergeCell ref="C338:C341"/>
    <mergeCell ref="G338:G341"/>
    <mergeCell ref="H338:H341"/>
    <mergeCell ref="H296:H299"/>
    <mergeCell ref="D302:E302"/>
    <mergeCell ref="C302:C305"/>
    <mergeCell ref="G302:G305"/>
    <mergeCell ref="H302:H305"/>
    <mergeCell ref="D311:E311"/>
    <mergeCell ref="D312:E312"/>
    <mergeCell ref="D307:E307"/>
    <mergeCell ref="D308:E308"/>
    <mergeCell ref="D309:E309"/>
    <mergeCell ref="D310:E310"/>
    <mergeCell ref="C306:C309"/>
    <mergeCell ref="G306:G309"/>
    <mergeCell ref="H306:H309"/>
    <mergeCell ref="C310:C313"/>
    <mergeCell ref="G264:G267"/>
    <mergeCell ref="H264:H267"/>
    <mergeCell ref="C250:C253"/>
    <mergeCell ref="G250:G253"/>
    <mergeCell ref="H250:H253"/>
    <mergeCell ref="G132:G135"/>
    <mergeCell ref="H132:H135"/>
    <mergeCell ref="D142:E142"/>
    <mergeCell ref="D141:E141"/>
    <mergeCell ref="D140:E140"/>
    <mergeCell ref="D139:E139"/>
    <mergeCell ref="D138:E138"/>
    <mergeCell ref="D137:E137"/>
    <mergeCell ref="C136:C139"/>
    <mergeCell ref="G136:G139"/>
    <mergeCell ref="H136:H139"/>
    <mergeCell ref="G140:G143"/>
    <mergeCell ref="H140:H143"/>
    <mergeCell ref="C140:C143"/>
    <mergeCell ref="G224:G227"/>
    <mergeCell ref="H224:H227"/>
    <mergeCell ref="G228:G231"/>
    <mergeCell ref="H228:H231"/>
    <mergeCell ref="G232:G235"/>
    <mergeCell ref="H232:H235"/>
    <mergeCell ref="D224:E224"/>
    <mergeCell ref="D225:E225"/>
    <mergeCell ref="D229:E229"/>
    <mergeCell ref="D230:E230"/>
    <mergeCell ref="D231:E231"/>
    <mergeCell ref="D232:E232"/>
    <mergeCell ref="D233:E233"/>
    <mergeCell ref="G210:G213"/>
    <mergeCell ref="H210:H213"/>
    <mergeCell ref="D220:E220"/>
    <mergeCell ref="C214:C217"/>
    <mergeCell ref="G214:G217"/>
    <mergeCell ref="H214:H217"/>
    <mergeCell ref="C218:C221"/>
    <mergeCell ref="G218:G221"/>
    <mergeCell ref="H218:H221"/>
    <mergeCell ref="D214:E214"/>
    <mergeCell ref="D221:E221"/>
    <mergeCell ref="D210:E210"/>
    <mergeCell ref="D211:E211"/>
    <mergeCell ref="D215:E215"/>
    <mergeCell ref="D216:E216"/>
    <mergeCell ref="D217:E217"/>
    <mergeCell ref="D218:E218"/>
    <mergeCell ref="D219:E219"/>
    <mergeCell ref="D173:E173"/>
    <mergeCell ref="D178:E178"/>
    <mergeCell ref="D179:E179"/>
    <mergeCell ref="D171:E171"/>
    <mergeCell ref="D177:E177"/>
    <mergeCell ref="H200:H203"/>
    <mergeCell ref="C204:C207"/>
    <mergeCell ref="G204:G207"/>
    <mergeCell ref="H204:H207"/>
    <mergeCell ref="D201:E201"/>
    <mergeCell ref="D202:E202"/>
    <mergeCell ref="D203:E203"/>
    <mergeCell ref="D204:E204"/>
    <mergeCell ref="D205:E205"/>
    <mergeCell ref="D363:E363"/>
    <mergeCell ref="D364:E364"/>
    <mergeCell ref="C362:C365"/>
    <mergeCell ref="G150:G153"/>
    <mergeCell ref="H150:H153"/>
    <mergeCell ref="D160:E160"/>
    <mergeCell ref="C154:C157"/>
    <mergeCell ref="G154:G157"/>
    <mergeCell ref="H154:H157"/>
    <mergeCell ref="C158:C161"/>
    <mergeCell ref="G158:G161"/>
    <mergeCell ref="H158:H161"/>
    <mergeCell ref="D150:E150"/>
    <mergeCell ref="D151:E151"/>
    <mergeCell ref="D152:E152"/>
    <mergeCell ref="D155:E155"/>
    <mergeCell ref="D156:E156"/>
    <mergeCell ref="C150:C153"/>
    <mergeCell ref="G164:G167"/>
    <mergeCell ref="H164:H167"/>
    <mergeCell ref="D174:E174"/>
    <mergeCell ref="G168:G171"/>
    <mergeCell ref="G292:G295"/>
    <mergeCell ref="G288:G291"/>
    <mergeCell ref="G72:G75"/>
    <mergeCell ref="H72:H75"/>
    <mergeCell ref="C76:C79"/>
    <mergeCell ref="D79:E79"/>
    <mergeCell ref="D78:E78"/>
    <mergeCell ref="D77:E77"/>
    <mergeCell ref="G76:G79"/>
    <mergeCell ref="H76:H79"/>
    <mergeCell ref="G90:G93"/>
    <mergeCell ref="H90:H93"/>
    <mergeCell ref="C94:C97"/>
    <mergeCell ref="D94:E94"/>
    <mergeCell ref="D95:E95"/>
    <mergeCell ref="D96:E96"/>
    <mergeCell ref="G94:G97"/>
    <mergeCell ref="H94:H97"/>
    <mergeCell ref="C80:C83"/>
    <mergeCell ref="D82:E82"/>
    <mergeCell ref="G80:G83"/>
    <mergeCell ref="H80:H83"/>
    <mergeCell ref="C86:C89"/>
    <mergeCell ref="D88:E88"/>
    <mergeCell ref="H86:H89"/>
    <mergeCell ref="D83:E83"/>
    <mergeCell ref="D80:E80"/>
    <mergeCell ref="D81:E81"/>
    <mergeCell ref="B287:B299"/>
    <mergeCell ref="D299:E299"/>
    <mergeCell ref="D292:E292"/>
    <mergeCell ref="D291:E291"/>
    <mergeCell ref="D290:E290"/>
    <mergeCell ref="D288:E288"/>
    <mergeCell ref="D289:E289"/>
    <mergeCell ref="C288:C291"/>
    <mergeCell ref="B300:E300"/>
    <mergeCell ref="D297:E297"/>
    <mergeCell ref="D296:E296"/>
    <mergeCell ref="D294:E294"/>
    <mergeCell ref="D293:E293"/>
    <mergeCell ref="D295:E295"/>
    <mergeCell ref="C292:C295"/>
    <mergeCell ref="C296:C299"/>
    <mergeCell ref="H270:H273"/>
    <mergeCell ref="D280:E280"/>
    <mergeCell ref="D279:E279"/>
    <mergeCell ref="D276:E276"/>
    <mergeCell ref="D275:E275"/>
    <mergeCell ref="D278:E278"/>
    <mergeCell ref="D277:E277"/>
    <mergeCell ref="C274:C277"/>
    <mergeCell ref="G274:G277"/>
    <mergeCell ref="H274:H277"/>
    <mergeCell ref="C278:C281"/>
    <mergeCell ref="G278:G281"/>
    <mergeCell ref="H278:H281"/>
    <mergeCell ref="B223:B235"/>
    <mergeCell ref="D227:E227"/>
    <mergeCell ref="D228:E228"/>
    <mergeCell ref="D235:E235"/>
    <mergeCell ref="B255:B267"/>
    <mergeCell ref="D245:E245"/>
    <mergeCell ref="D246:E246"/>
    <mergeCell ref="D253:E253"/>
    <mergeCell ref="D259:E259"/>
    <mergeCell ref="D260:E260"/>
    <mergeCell ref="D267:E267"/>
    <mergeCell ref="D226:E226"/>
    <mergeCell ref="D244:E244"/>
    <mergeCell ref="D243:E243"/>
    <mergeCell ref="D242:E242"/>
    <mergeCell ref="C242:C245"/>
    <mergeCell ref="D258:E258"/>
    <mergeCell ref="D256:E256"/>
    <mergeCell ref="D257:E257"/>
    <mergeCell ref="C256:C259"/>
    <mergeCell ref="D223:E223"/>
    <mergeCell ref="D241:E241"/>
    <mergeCell ref="D255:E255"/>
    <mergeCell ref="B163:B175"/>
    <mergeCell ref="D167:E167"/>
    <mergeCell ref="D168:E168"/>
    <mergeCell ref="D175:E175"/>
    <mergeCell ref="D163:E163"/>
    <mergeCell ref="D166:E166"/>
    <mergeCell ref="C164:C167"/>
    <mergeCell ref="D195:E195"/>
    <mergeCell ref="B191:D191"/>
    <mergeCell ref="E191:F191"/>
    <mergeCell ref="D183:E183"/>
    <mergeCell ref="D184:E184"/>
    <mergeCell ref="D185:E185"/>
    <mergeCell ref="D186:E186"/>
    <mergeCell ref="B190:H190"/>
    <mergeCell ref="H168:H171"/>
    <mergeCell ref="C172:C175"/>
    <mergeCell ref="G172:G175"/>
    <mergeCell ref="H172:H175"/>
    <mergeCell ref="D180:E180"/>
    <mergeCell ref="C178:C181"/>
    <mergeCell ref="G178:G181"/>
    <mergeCell ref="H178:H181"/>
    <mergeCell ref="D172:E172"/>
    <mergeCell ref="D209:E209"/>
    <mergeCell ref="B192:H192"/>
    <mergeCell ref="B177:B189"/>
    <mergeCell ref="D181:E181"/>
    <mergeCell ref="D182:E182"/>
    <mergeCell ref="D189:E189"/>
    <mergeCell ref="B195:B207"/>
    <mergeCell ref="D200:E200"/>
    <mergeCell ref="D207:E207"/>
    <mergeCell ref="B209:B221"/>
    <mergeCell ref="D213:E213"/>
    <mergeCell ref="G182:G185"/>
    <mergeCell ref="H182:H185"/>
    <mergeCell ref="C186:C189"/>
    <mergeCell ref="G186:G189"/>
    <mergeCell ref="H186:H189"/>
    <mergeCell ref="D198:E198"/>
    <mergeCell ref="C196:C199"/>
    <mergeCell ref="G196:G199"/>
    <mergeCell ref="H196:H199"/>
    <mergeCell ref="D187:E187"/>
    <mergeCell ref="D188:E188"/>
    <mergeCell ref="C182:C185"/>
    <mergeCell ref="D197:E197"/>
    <mergeCell ref="D108:E108"/>
    <mergeCell ref="D115:E115"/>
    <mergeCell ref="B148:E148"/>
    <mergeCell ref="C90:C93"/>
    <mergeCell ref="D92:E92"/>
    <mergeCell ref="D91:E91"/>
    <mergeCell ref="D147:E147"/>
    <mergeCell ref="B145:D145"/>
    <mergeCell ref="E145:F145"/>
    <mergeCell ref="B146:H146"/>
    <mergeCell ref="C118:C121"/>
    <mergeCell ref="G118:G121"/>
    <mergeCell ref="H118:H121"/>
    <mergeCell ref="D128:E128"/>
    <mergeCell ref="D132:E132"/>
    <mergeCell ref="D134:E134"/>
    <mergeCell ref="D133:E133"/>
    <mergeCell ref="C132:C135"/>
    <mergeCell ref="H122:H125"/>
    <mergeCell ref="C126:C129"/>
    <mergeCell ref="G126:G129"/>
    <mergeCell ref="B117:B129"/>
    <mergeCell ref="B131:B143"/>
    <mergeCell ref="D135:E135"/>
    <mergeCell ref="D60:E60"/>
    <mergeCell ref="D63:E63"/>
    <mergeCell ref="D64:E64"/>
    <mergeCell ref="D65:E65"/>
    <mergeCell ref="B149:B161"/>
    <mergeCell ref="D153:E153"/>
    <mergeCell ref="D154:E154"/>
    <mergeCell ref="D161:E161"/>
    <mergeCell ref="D87:E87"/>
    <mergeCell ref="D86:E86"/>
    <mergeCell ref="B102:E102"/>
    <mergeCell ref="B103:B115"/>
    <mergeCell ref="C104:C107"/>
    <mergeCell ref="C122:C125"/>
    <mergeCell ref="C108:C111"/>
    <mergeCell ref="C112:C115"/>
    <mergeCell ref="D121:E121"/>
    <mergeCell ref="D122:E122"/>
    <mergeCell ref="D129:E129"/>
    <mergeCell ref="D149:E149"/>
    <mergeCell ref="D71:E71"/>
    <mergeCell ref="D103:E103"/>
    <mergeCell ref="D117:E117"/>
    <mergeCell ref="D131:E131"/>
    <mergeCell ref="D55:E55"/>
    <mergeCell ref="B53:D53"/>
    <mergeCell ref="E53:F53"/>
    <mergeCell ref="B54:H54"/>
    <mergeCell ref="B236:H236"/>
    <mergeCell ref="D17:E17"/>
    <mergeCell ref="D18:E18"/>
    <mergeCell ref="D19:E19"/>
    <mergeCell ref="C30:C33"/>
    <mergeCell ref="D101:E101"/>
    <mergeCell ref="B99:D99"/>
    <mergeCell ref="E99:F99"/>
    <mergeCell ref="B100:H100"/>
    <mergeCell ref="C58:C61"/>
    <mergeCell ref="G58:G61"/>
    <mergeCell ref="H58:H61"/>
    <mergeCell ref="C62:C65"/>
    <mergeCell ref="G62:G65"/>
    <mergeCell ref="H62:H65"/>
    <mergeCell ref="C66:C69"/>
    <mergeCell ref="G66:G69"/>
    <mergeCell ref="H66:H69"/>
    <mergeCell ref="D58:E58"/>
    <mergeCell ref="D59:E59"/>
    <mergeCell ref="D196:E196"/>
    <mergeCell ref="D199:E199"/>
    <mergeCell ref="D193:E193"/>
    <mergeCell ref="G200:G203"/>
    <mergeCell ref="B6:D6"/>
    <mergeCell ref="E6:F6"/>
    <mergeCell ref="B7:D7"/>
    <mergeCell ref="E7:F7"/>
    <mergeCell ref="D57:E57"/>
    <mergeCell ref="B57:B69"/>
    <mergeCell ref="D61:E61"/>
    <mergeCell ref="D62:E62"/>
    <mergeCell ref="D69:E69"/>
    <mergeCell ref="D12:E12"/>
    <mergeCell ref="C12:C15"/>
    <mergeCell ref="D13:E13"/>
    <mergeCell ref="D14:E14"/>
    <mergeCell ref="B11:B23"/>
    <mergeCell ref="D23:E23"/>
    <mergeCell ref="D16:E16"/>
    <mergeCell ref="D15:E15"/>
    <mergeCell ref="B25:B37"/>
    <mergeCell ref="D29:E29"/>
    <mergeCell ref="D30:E30"/>
    <mergeCell ref="B39:B51"/>
    <mergeCell ref="B8:H8"/>
    <mergeCell ref="D9:E9"/>
    <mergeCell ref="G20:G23"/>
    <mergeCell ref="H20:H23"/>
    <mergeCell ref="C16:C19"/>
    <mergeCell ref="C20:C23"/>
    <mergeCell ref="G12:G15"/>
    <mergeCell ref="H12:H15"/>
    <mergeCell ref="G16:G19"/>
    <mergeCell ref="G26:G29"/>
    <mergeCell ref="H26:H29"/>
    <mergeCell ref="H16:H19"/>
    <mergeCell ref="C26:C29"/>
    <mergeCell ref="D25:E25"/>
    <mergeCell ref="G30:G33"/>
    <mergeCell ref="H30:H33"/>
    <mergeCell ref="G44:G47"/>
    <mergeCell ref="H44:H47"/>
    <mergeCell ref="C34:C37"/>
    <mergeCell ref="D26:E26"/>
    <mergeCell ref="D27:E27"/>
    <mergeCell ref="D28:E28"/>
    <mergeCell ref="D136:E136"/>
    <mergeCell ref="D143:E143"/>
    <mergeCell ref="D109:E109"/>
    <mergeCell ref="D110:E110"/>
    <mergeCell ref="D111:E111"/>
    <mergeCell ref="D112:E112"/>
    <mergeCell ref="D113:E113"/>
    <mergeCell ref="D114:E114"/>
    <mergeCell ref="D118:E118"/>
    <mergeCell ref="D119:E119"/>
    <mergeCell ref="D120:E120"/>
    <mergeCell ref="D123:E123"/>
    <mergeCell ref="D124:E124"/>
    <mergeCell ref="B85:B97"/>
    <mergeCell ref="D85:E85"/>
    <mergeCell ref="G86:G89"/>
    <mergeCell ref="D269:E269"/>
    <mergeCell ref="B237:D237"/>
    <mergeCell ref="E237:F237"/>
    <mergeCell ref="B238:H238"/>
    <mergeCell ref="D239:E239"/>
    <mergeCell ref="B241:B253"/>
    <mergeCell ref="D247:E247"/>
    <mergeCell ref="D248:E248"/>
    <mergeCell ref="D249:E249"/>
    <mergeCell ref="D250:E250"/>
    <mergeCell ref="D251:E251"/>
    <mergeCell ref="B269:B281"/>
    <mergeCell ref="D273:E273"/>
    <mergeCell ref="D274:E274"/>
    <mergeCell ref="D281:E281"/>
    <mergeCell ref="G242:G245"/>
    <mergeCell ref="H242:H245"/>
    <mergeCell ref="D252:E252"/>
    <mergeCell ref="C246:C249"/>
    <mergeCell ref="G246:G249"/>
    <mergeCell ref="H246:H249"/>
    <mergeCell ref="G260:G263"/>
    <mergeCell ref="H260:H263"/>
    <mergeCell ref="C264:C267"/>
    <mergeCell ref="B329:D329"/>
    <mergeCell ref="E329:F329"/>
    <mergeCell ref="D301:E301"/>
    <mergeCell ref="D315:E315"/>
    <mergeCell ref="E375:F375"/>
    <mergeCell ref="B374:E374"/>
    <mergeCell ref="B301:B313"/>
    <mergeCell ref="D313:E313"/>
    <mergeCell ref="D306:E306"/>
    <mergeCell ref="D305:E305"/>
    <mergeCell ref="G310:G313"/>
    <mergeCell ref="H292:H295"/>
    <mergeCell ref="G296:G299"/>
    <mergeCell ref="D287:E287"/>
    <mergeCell ref="D285:E285"/>
    <mergeCell ref="D298:E298"/>
    <mergeCell ref="D272:E272"/>
    <mergeCell ref="D270:E270"/>
    <mergeCell ref="D271:E271"/>
    <mergeCell ref="C270:C273"/>
    <mergeCell ref="G270:G273"/>
    <mergeCell ref="B330:H330"/>
    <mergeCell ref="D331:E331"/>
    <mergeCell ref="D333:E333"/>
    <mergeCell ref="D347:E347"/>
    <mergeCell ref="D361:E361"/>
    <mergeCell ref="B315:B327"/>
    <mergeCell ref="D319:E319"/>
    <mergeCell ref="D320:E320"/>
    <mergeCell ref="D327:E327"/>
    <mergeCell ref="D337:E337"/>
    <mergeCell ref="B347:B359"/>
    <mergeCell ref="D351:E351"/>
    <mergeCell ref="B361:B373"/>
    <mergeCell ref="D365:E365"/>
    <mergeCell ref="D366:E366"/>
    <mergeCell ref="D373:E373"/>
    <mergeCell ref="D334:E334"/>
    <mergeCell ref="D335:E335"/>
    <mergeCell ref="D336:E336"/>
    <mergeCell ref="C334:C337"/>
    <mergeCell ref="D348:E348"/>
    <mergeCell ref="D349:E349"/>
    <mergeCell ref="D350:E350"/>
    <mergeCell ref="D31:E31"/>
    <mergeCell ref="D32:E32"/>
    <mergeCell ref="D33:E33"/>
    <mergeCell ref="D34:E34"/>
    <mergeCell ref="D35:E35"/>
    <mergeCell ref="D36:E36"/>
    <mergeCell ref="D43:E43"/>
    <mergeCell ref="D44:E44"/>
    <mergeCell ref="D39:E39"/>
    <mergeCell ref="D37:E37"/>
    <mergeCell ref="D50:E50"/>
    <mergeCell ref="G40:G43"/>
    <mergeCell ref="H40:H43"/>
    <mergeCell ref="G48:G51"/>
    <mergeCell ref="H48:H51"/>
    <mergeCell ref="D125:E125"/>
    <mergeCell ref="D126:E126"/>
    <mergeCell ref="D127:E127"/>
    <mergeCell ref="H126:H129"/>
    <mergeCell ref="D51:E51"/>
    <mergeCell ref="D89:E89"/>
    <mergeCell ref="D93:E93"/>
    <mergeCell ref="D97:E97"/>
    <mergeCell ref="D67:E67"/>
    <mergeCell ref="D68:E68"/>
    <mergeCell ref="G104:G107"/>
    <mergeCell ref="H104:H107"/>
    <mergeCell ref="G108:G111"/>
    <mergeCell ref="H108:H111"/>
    <mergeCell ref="G112:G115"/>
    <mergeCell ref="H112:H115"/>
    <mergeCell ref="D107:E107"/>
    <mergeCell ref="D104:E104"/>
    <mergeCell ref="G122:G125"/>
    <mergeCell ref="B1:H1"/>
    <mergeCell ref="B2:H2"/>
    <mergeCell ref="D157:E157"/>
    <mergeCell ref="D158:E158"/>
    <mergeCell ref="D159:E159"/>
    <mergeCell ref="D164:E164"/>
    <mergeCell ref="D165:E165"/>
    <mergeCell ref="D169:E169"/>
    <mergeCell ref="D170:E170"/>
    <mergeCell ref="B144:H144"/>
    <mergeCell ref="B98:H98"/>
    <mergeCell ref="B52:H52"/>
    <mergeCell ref="G34:G37"/>
    <mergeCell ref="H34:H37"/>
    <mergeCell ref="C40:C43"/>
    <mergeCell ref="D42:E42"/>
    <mergeCell ref="D41:E41"/>
    <mergeCell ref="D40:E40"/>
    <mergeCell ref="C44:C47"/>
    <mergeCell ref="C48:C51"/>
    <mergeCell ref="D47:E47"/>
    <mergeCell ref="D45:E45"/>
    <mergeCell ref="D46:E46"/>
    <mergeCell ref="D48:E48"/>
  </mergeCells>
  <dataValidations count="3">
    <dataValidation type="list" allowBlank="1" showInputMessage="1" showErrorMessage="1" sqref="G348 G362 G302 G26 G256 G178 G40 G58 G72 G86 G104 G118 G132 G150 G164 G196 G210 G224 G270 G242 G288 G316 G334 G12" xr:uid="{EAC8C732-F8C5-4FD5-B88E-132C108BE8F3}">
      <formula1>"-,0.00,0.25,0.50,0.75,1.00"</formula1>
    </dataValidation>
    <dataValidation type="list" allowBlank="1" showInputMessage="1" showErrorMessage="1" sqref="G352 G366 G306 G30 G260 G182 G44 G62 G76 G90 G108 G122 G136 G154 G168 G200 G214 G228 G274 G246 G292 G320 G338 G16" xr:uid="{2920AB47-C047-4B4A-B32B-DCD60C26AD23}">
      <formula1>"-,0.00,1.25,1.50,1.75,2.00"</formula1>
    </dataValidation>
    <dataValidation type="list" allowBlank="1" showInputMessage="1" showErrorMessage="1" sqref="G356 G370 G310 G34 G264 G186 G48 G66 G80 G94 G112 G126 G140 G158 G172 G204 G218 G232 G278 G250 G296 G324 G342 G20" xr:uid="{0ED240E1-433B-41B5-B735-8D453A038150}">
      <formula1>"-,0.00,2.25,2.50,2.75,3.00"</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96376-F3A8-4FEB-9FF5-B2EC43C9AAA4}">
  <sheetPr codeName="Sheet2">
    <pageSetUpPr fitToPage="1"/>
  </sheetPr>
  <dimension ref="A1:M58"/>
  <sheetViews>
    <sheetView showGridLines="0" tabSelected="1" zoomScale="90" zoomScaleNormal="90" workbookViewId="0">
      <selection activeCell="B48" sqref="B48:E48"/>
    </sheetView>
  </sheetViews>
  <sheetFormatPr defaultRowHeight="14.5" x14ac:dyDescent="0.35"/>
  <cols>
    <col min="1" max="1" width="1.6328125" style="100" customWidth="1"/>
    <col min="2" max="2" width="19.26953125" style="100" customWidth="1"/>
    <col min="3" max="4" width="27.453125" style="100" customWidth="1"/>
    <col min="5" max="5" width="25.1796875" style="100" customWidth="1"/>
    <col min="6" max="6" width="12" style="100" customWidth="1"/>
    <col min="7" max="7" width="13.1796875" style="100" customWidth="1"/>
    <col min="8" max="8" width="8.7265625" style="100"/>
    <col min="9" max="9" width="11.90625" style="100" customWidth="1"/>
    <col min="10" max="10" width="7.26953125" style="100" customWidth="1"/>
    <col min="11" max="11" width="7.54296875" style="100" customWidth="1"/>
    <col min="12" max="12" width="73.7265625" style="100" customWidth="1"/>
    <col min="13" max="13" width="52.81640625" style="100" customWidth="1"/>
    <col min="14" max="16384" width="8.7265625" style="100"/>
  </cols>
  <sheetData>
    <row r="1" spans="1:13" ht="65.5" customHeight="1" x14ac:dyDescent="0.35">
      <c r="B1" s="229" t="e" vm="2">
        <v>#VALUE!</v>
      </c>
      <c r="C1" s="229"/>
      <c r="D1" s="229"/>
      <c r="E1" s="229"/>
      <c r="F1" s="229"/>
      <c r="G1" s="229"/>
    </row>
    <row r="2" spans="1:13" ht="18.5" x14ac:dyDescent="0.35">
      <c r="A2" s="16"/>
      <c r="B2" s="230"/>
      <c r="C2" s="230"/>
      <c r="D2" s="230"/>
      <c r="E2" s="230"/>
      <c r="F2" s="230"/>
      <c r="G2" s="231"/>
      <c r="I2" s="249" t="s">
        <v>1468</v>
      </c>
      <c r="J2" s="249"/>
      <c r="K2" s="249"/>
      <c r="L2" s="249"/>
      <c r="M2" s="249"/>
    </row>
    <row r="3" spans="1:13" ht="25" x14ac:dyDescent="0.35">
      <c r="A3" s="16"/>
      <c r="B3" s="232" t="s">
        <v>450</v>
      </c>
      <c r="C3" s="232"/>
      <c r="D3" s="232"/>
      <c r="E3" s="232"/>
      <c r="F3" s="232"/>
      <c r="G3" s="233"/>
      <c r="I3" s="101" t="s">
        <v>1465</v>
      </c>
      <c r="J3" s="227" t="s">
        <v>1464</v>
      </c>
      <c r="K3" s="227"/>
      <c r="L3" s="101" t="s">
        <v>1466</v>
      </c>
      <c r="M3" s="101" t="s">
        <v>1467</v>
      </c>
    </row>
    <row r="4" spans="1:13" ht="16.5" customHeight="1" x14ac:dyDescent="0.35">
      <c r="A4" s="16"/>
      <c r="B4" s="20"/>
      <c r="C4" s="20"/>
      <c r="D4" s="20"/>
      <c r="E4" s="20"/>
      <c r="F4" s="20"/>
      <c r="G4" s="21"/>
      <c r="I4" s="218" t="s">
        <v>1460</v>
      </c>
      <c r="J4" s="220">
        <v>0</v>
      </c>
      <c r="K4" s="220">
        <v>299</v>
      </c>
      <c r="L4" s="222" t="s">
        <v>1450</v>
      </c>
      <c r="M4" s="222" t="s">
        <v>1454</v>
      </c>
    </row>
    <row r="5" spans="1:13" ht="15.5" customHeight="1" x14ac:dyDescent="0.35">
      <c r="A5" s="16"/>
      <c r="B5" s="22" t="s">
        <v>0</v>
      </c>
      <c r="C5" s="21" t="str">
        <f>'Penilaian APF'!C4</f>
        <v>ABC</v>
      </c>
      <c r="D5" s="236" t="s">
        <v>1448</v>
      </c>
      <c r="E5" s="238" t="str" cm="1">
        <f t="array" ref="E5">_xlfn.IFS(
  G6&lt;300, I4,
  G6&lt;500, I7,
  G6&lt;650, I10,
  G6&lt;800, I12,
  G6&lt;900, I15,
  G6&lt;=1000, I17
)</f>
        <v>RINTIS</v>
      </c>
      <c r="F5" s="238"/>
      <c r="G5" s="27" t="s">
        <v>1166</v>
      </c>
      <c r="I5" s="224"/>
      <c r="J5" s="225"/>
      <c r="K5" s="225"/>
      <c r="L5" s="226"/>
      <c r="M5" s="226"/>
    </row>
    <row r="6" spans="1:13" ht="15.5" customHeight="1" x14ac:dyDescent="0.35">
      <c r="A6" s="16"/>
      <c r="B6" s="22"/>
      <c r="C6" s="22"/>
      <c r="D6" s="237"/>
      <c r="E6" s="239"/>
      <c r="F6" s="239"/>
      <c r="G6" s="235">
        <f>'Penilaian APF'!H6</f>
        <v>0</v>
      </c>
      <c r="I6" s="219"/>
      <c r="J6" s="221"/>
      <c r="K6" s="221"/>
      <c r="L6" s="223"/>
      <c r="M6" s="223"/>
    </row>
    <row r="7" spans="1:13" ht="15.5" customHeight="1" x14ac:dyDescent="0.35">
      <c r="A7" s="16"/>
      <c r="B7" s="22" t="s">
        <v>1</v>
      </c>
      <c r="C7" s="26">
        <f>'Penilaian APF'!E4</f>
        <v>45857</v>
      </c>
      <c r="D7" s="240" t="str" cm="1">
        <f t="array" ref="D7">_xlfn.IFS(
  G6&lt;100, L4,
  G6&lt;250, L7,
  G6&lt;500,L10,
  G6&lt;750, L12,
  G6&lt;900, L15,
  G6&lt;=1000, L17)</f>
        <v>Organisasi berada pada tahap asas dengan struktur, proses kerja dan tadbir urus yang masih belum terbentuk sepenuhnya atau lemah. Pelaksanaan bersifat ad hoc dan tidak konsisten.</v>
      </c>
      <c r="E7" s="241"/>
      <c r="F7" s="242"/>
      <c r="G7" s="235"/>
      <c r="I7" s="218" t="s">
        <v>1461</v>
      </c>
      <c r="J7" s="220">
        <v>300</v>
      </c>
      <c r="K7" s="220">
        <v>499</v>
      </c>
      <c r="L7" s="222" t="s">
        <v>1449</v>
      </c>
      <c r="M7" s="222" t="s">
        <v>1455</v>
      </c>
    </row>
    <row r="8" spans="1:13" ht="17.5" customHeight="1" x14ac:dyDescent="0.35">
      <c r="A8" s="16"/>
      <c r="B8" s="22"/>
      <c r="C8" s="26"/>
      <c r="D8" s="243"/>
      <c r="E8" s="244"/>
      <c r="F8" s="245"/>
      <c r="G8" s="235"/>
      <c r="I8" s="224"/>
      <c r="J8" s="225"/>
      <c r="K8" s="225"/>
      <c r="L8" s="226"/>
      <c r="M8" s="226"/>
    </row>
    <row r="9" spans="1:13" ht="17.5" customHeight="1" x14ac:dyDescent="0.35">
      <c r="A9" s="16"/>
      <c r="B9" s="22"/>
      <c r="C9" s="26"/>
      <c r="D9" s="246"/>
      <c r="E9" s="247"/>
      <c r="F9" s="248"/>
      <c r="G9" s="235"/>
      <c r="I9" s="219"/>
      <c r="J9" s="221"/>
      <c r="K9" s="221"/>
      <c r="L9" s="223"/>
      <c r="M9" s="223"/>
    </row>
    <row r="10" spans="1:13" ht="17" customHeight="1" x14ac:dyDescent="0.35">
      <c r="A10" s="16"/>
      <c r="B10" s="17"/>
      <c r="C10" s="17"/>
      <c r="D10" s="17"/>
      <c r="E10" s="17"/>
      <c r="F10" s="17"/>
      <c r="G10" s="16"/>
      <c r="I10" s="218" t="s">
        <v>1462</v>
      </c>
      <c r="J10" s="220">
        <v>500</v>
      </c>
      <c r="K10" s="220">
        <v>649</v>
      </c>
      <c r="L10" s="222" t="s">
        <v>1451</v>
      </c>
      <c r="M10" s="222" t="s">
        <v>1456</v>
      </c>
    </row>
    <row r="11" spans="1:13" ht="31" x14ac:dyDescent="0.35">
      <c r="A11" s="16"/>
      <c r="B11" s="234" t="s">
        <v>4</v>
      </c>
      <c r="C11" s="234"/>
      <c r="D11" s="234"/>
      <c r="E11" s="234"/>
      <c r="F11" s="40" t="s">
        <v>8</v>
      </c>
      <c r="G11" s="41" t="s">
        <v>421</v>
      </c>
      <c r="I11" s="219"/>
      <c r="J11" s="221"/>
      <c r="K11" s="221"/>
      <c r="L11" s="223"/>
      <c r="M11" s="223"/>
    </row>
    <row r="12" spans="1:13" ht="15.5" customHeight="1" x14ac:dyDescent="0.35">
      <c r="A12" s="16"/>
      <c r="B12" s="228" t="s">
        <v>20</v>
      </c>
      <c r="C12" s="228"/>
      <c r="D12" s="228"/>
      <c r="E12" s="228"/>
      <c r="F12" s="42" t="str">
        <f>'Penilaian APF'!H10</f>
        <v>-</v>
      </c>
      <c r="G12" s="43" t="str">
        <f>IF(F12&lt;&gt;"-", "Ya", "Tidak")</f>
        <v>Tidak</v>
      </c>
      <c r="I12" s="218" t="s">
        <v>1471</v>
      </c>
      <c r="J12" s="220">
        <v>650</v>
      </c>
      <c r="K12" s="220">
        <v>799</v>
      </c>
      <c r="L12" s="222" t="s">
        <v>1452</v>
      </c>
      <c r="M12" s="222" t="s">
        <v>1457</v>
      </c>
    </row>
    <row r="13" spans="1:13" ht="15.5" x14ac:dyDescent="0.35">
      <c r="A13" s="16"/>
      <c r="B13" s="228" t="s">
        <v>21</v>
      </c>
      <c r="C13" s="228"/>
      <c r="D13" s="228"/>
      <c r="E13" s="228"/>
      <c r="F13" s="42" t="str">
        <f>'Penilaian APF'!H24</f>
        <v>-</v>
      </c>
      <c r="G13" s="43" t="str">
        <f>IF(F13&lt;&gt;"-", "Ya","Tidak")</f>
        <v>Tidak</v>
      </c>
      <c r="I13" s="224"/>
      <c r="J13" s="225"/>
      <c r="K13" s="225"/>
      <c r="L13" s="226"/>
      <c r="M13" s="226"/>
    </row>
    <row r="14" spans="1:13" ht="15.5" x14ac:dyDescent="0.35">
      <c r="A14" s="16"/>
      <c r="B14" s="228" t="s">
        <v>30</v>
      </c>
      <c r="C14" s="228"/>
      <c r="D14" s="228"/>
      <c r="E14" s="228"/>
      <c r="F14" s="42" t="str">
        <f>'Penilaian APF'!H38</f>
        <v>-</v>
      </c>
      <c r="G14" s="43" t="str">
        <f>IF(F14&lt;&gt;"-", "Ya","Tidak")</f>
        <v>Tidak</v>
      </c>
      <c r="I14" s="219"/>
      <c r="J14" s="221"/>
      <c r="K14" s="221"/>
      <c r="L14" s="223"/>
      <c r="M14" s="223"/>
    </row>
    <row r="15" spans="1:13" ht="16" customHeight="1" thickBot="1" x14ac:dyDescent="0.4">
      <c r="A15" s="16"/>
      <c r="B15" s="44"/>
      <c r="C15" s="44"/>
      <c r="D15" s="44"/>
      <c r="E15" s="44"/>
      <c r="F15" s="45">
        <f>SUM(F12:F14)</f>
        <v>0</v>
      </c>
      <c r="G15" s="103">
        <f>F15/150</f>
        <v>0</v>
      </c>
      <c r="I15" s="218" t="s">
        <v>1463</v>
      </c>
      <c r="J15" s="220">
        <v>800</v>
      </c>
      <c r="K15" s="220">
        <v>899</v>
      </c>
      <c r="L15" s="222" t="s">
        <v>1452</v>
      </c>
      <c r="M15" s="222" t="s">
        <v>1458</v>
      </c>
    </row>
    <row r="16" spans="1:13" ht="16" thickTop="1" x14ac:dyDescent="0.35">
      <c r="A16" s="16"/>
      <c r="B16" s="46"/>
      <c r="C16" s="46"/>
      <c r="D16" s="46"/>
      <c r="E16" s="46"/>
      <c r="F16" s="47"/>
      <c r="G16" s="102"/>
      <c r="I16" s="219"/>
      <c r="J16" s="221"/>
      <c r="K16" s="221"/>
      <c r="L16" s="223"/>
      <c r="M16" s="223"/>
    </row>
    <row r="17" spans="1:13" ht="31" customHeight="1" x14ac:dyDescent="0.35">
      <c r="A17" s="16"/>
      <c r="B17" s="234" t="s">
        <v>14</v>
      </c>
      <c r="C17" s="234"/>
      <c r="D17" s="234"/>
      <c r="E17" s="234"/>
      <c r="F17" s="40" t="s">
        <v>8</v>
      </c>
      <c r="G17" s="41" t="s">
        <v>421</v>
      </c>
      <c r="I17" s="218" t="s">
        <v>1470</v>
      </c>
      <c r="J17" s="220">
        <v>900</v>
      </c>
      <c r="K17" s="220">
        <v>1000</v>
      </c>
      <c r="L17" s="222" t="s">
        <v>1453</v>
      </c>
      <c r="M17" s="222" t="s">
        <v>1459</v>
      </c>
    </row>
    <row r="18" spans="1:13" ht="15.5" x14ac:dyDescent="0.35">
      <c r="A18" s="16"/>
      <c r="B18" s="228" t="s">
        <v>1167</v>
      </c>
      <c r="C18" s="228"/>
      <c r="D18" s="228"/>
      <c r="E18" s="228"/>
      <c r="F18" s="42" t="str">
        <f>'Penilaian APF'!H56</f>
        <v>-</v>
      </c>
      <c r="G18" s="43" t="str">
        <f>IF(F18&lt;&gt;"-", "Ya","Tidak")</f>
        <v>Tidak</v>
      </c>
      <c r="I18" s="219"/>
      <c r="J18" s="221"/>
      <c r="K18" s="221"/>
      <c r="L18" s="223"/>
      <c r="M18" s="223"/>
    </row>
    <row r="19" spans="1:13" ht="15.5" x14ac:dyDescent="0.35">
      <c r="A19" s="16"/>
      <c r="B19" s="251" t="s">
        <v>1168</v>
      </c>
      <c r="C19" s="251"/>
      <c r="D19" s="251"/>
      <c r="E19" s="251"/>
      <c r="F19" s="42" t="str">
        <f>'Penilaian APF'!H70</f>
        <v>-</v>
      </c>
      <c r="G19" s="43" t="str">
        <f>IF(F19&lt;&gt;"-", "Ya","Tidak")</f>
        <v>Tidak</v>
      </c>
    </row>
    <row r="20" spans="1:13" ht="15.5" x14ac:dyDescent="0.35">
      <c r="A20" s="16"/>
      <c r="B20" s="251" t="s">
        <v>1169</v>
      </c>
      <c r="C20" s="251"/>
      <c r="D20" s="251"/>
      <c r="E20" s="251"/>
      <c r="F20" s="42" t="str">
        <f>'Penilaian APF'!H84</f>
        <v>-</v>
      </c>
      <c r="G20" s="43" t="str">
        <f>IF(F20&lt;&gt;"-", "Ya","Tidak")</f>
        <v>Tidak</v>
      </c>
    </row>
    <row r="21" spans="1:13" ht="16" thickBot="1" x14ac:dyDescent="0.4">
      <c r="A21" s="16"/>
      <c r="B21" s="44"/>
      <c r="C21" s="44"/>
      <c r="D21" s="44"/>
      <c r="E21" s="44"/>
      <c r="F21" s="45">
        <f>SUM(F18:F20)</f>
        <v>0</v>
      </c>
      <c r="G21" s="103">
        <f>F21/90</f>
        <v>0</v>
      </c>
    </row>
    <row r="22" spans="1:13" ht="16" thickTop="1" x14ac:dyDescent="0.35">
      <c r="A22" s="16"/>
      <c r="B22" s="46"/>
      <c r="C22" s="46"/>
      <c r="D22" s="46"/>
      <c r="E22" s="46"/>
      <c r="F22" s="47"/>
      <c r="G22" s="48"/>
    </row>
    <row r="23" spans="1:13" ht="31" x14ac:dyDescent="0.35">
      <c r="A23" s="16"/>
      <c r="B23" s="234" t="s">
        <v>1486</v>
      </c>
      <c r="C23" s="234"/>
      <c r="D23" s="234"/>
      <c r="E23" s="234"/>
      <c r="F23" s="40" t="s">
        <v>8</v>
      </c>
      <c r="G23" s="41" t="s">
        <v>421</v>
      </c>
    </row>
    <row r="24" spans="1:13" ht="15.5" x14ac:dyDescent="0.35">
      <c r="A24" s="16"/>
      <c r="B24" s="228" t="s">
        <v>23</v>
      </c>
      <c r="C24" s="228"/>
      <c r="D24" s="228"/>
      <c r="E24" s="228"/>
      <c r="F24" s="42" t="str">
        <f>'Penilaian APF'!H102</f>
        <v>-</v>
      </c>
      <c r="G24" s="43" t="str">
        <f>IF(F24&lt;&gt;"-", "Ya","Tidak")</f>
        <v>Tidak</v>
      </c>
    </row>
    <row r="25" spans="1:13" ht="15.5" x14ac:dyDescent="0.35">
      <c r="A25" s="16"/>
      <c r="B25" s="251" t="s">
        <v>1170</v>
      </c>
      <c r="C25" s="251"/>
      <c r="D25" s="251"/>
      <c r="E25" s="251"/>
      <c r="F25" s="42" t="str">
        <f>'Penilaian APF'!H116</f>
        <v>-</v>
      </c>
      <c r="G25" s="43" t="str">
        <f t="shared" ref="G25:G26" si="0">IF(F25&lt;&gt;"-", "Ya","Tidak")</f>
        <v>Tidak</v>
      </c>
    </row>
    <row r="26" spans="1:13" ht="15.5" x14ac:dyDescent="0.35">
      <c r="A26" s="16"/>
      <c r="B26" s="251" t="s">
        <v>1171</v>
      </c>
      <c r="C26" s="251"/>
      <c r="D26" s="251"/>
      <c r="E26" s="251"/>
      <c r="F26" s="42" t="str">
        <f>'Penilaian APF'!H130</f>
        <v>-</v>
      </c>
      <c r="G26" s="43" t="str">
        <f t="shared" si="0"/>
        <v>Tidak</v>
      </c>
    </row>
    <row r="27" spans="1:13" ht="16" thickBot="1" x14ac:dyDescent="0.4">
      <c r="A27" s="16"/>
      <c r="B27" s="44"/>
      <c r="C27" s="44"/>
      <c r="D27" s="44"/>
      <c r="E27" s="44"/>
      <c r="F27" s="45">
        <f>SUM(F24:F26)</f>
        <v>0</v>
      </c>
      <c r="G27" s="103">
        <f>F27/90</f>
        <v>0</v>
      </c>
    </row>
    <row r="28" spans="1:13" ht="16" thickTop="1" x14ac:dyDescent="0.35">
      <c r="A28" s="16"/>
      <c r="B28" s="46"/>
      <c r="C28" s="46"/>
      <c r="D28" s="46"/>
      <c r="E28" s="46"/>
      <c r="F28" s="47"/>
      <c r="G28" s="48"/>
    </row>
    <row r="29" spans="1:13" ht="31" x14ac:dyDescent="0.35">
      <c r="A29" s="16"/>
      <c r="B29" s="234" t="s">
        <v>38</v>
      </c>
      <c r="C29" s="234"/>
      <c r="D29" s="234"/>
      <c r="E29" s="234"/>
      <c r="F29" s="40" t="s">
        <v>8</v>
      </c>
      <c r="G29" s="41" t="s">
        <v>421</v>
      </c>
    </row>
    <row r="30" spans="1:13" ht="15.5" x14ac:dyDescent="0.35">
      <c r="A30" s="16"/>
      <c r="B30" s="228" t="s">
        <v>39</v>
      </c>
      <c r="C30" s="228"/>
      <c r="D30" s="228"/>
      <c r="E30" s="228"/>
      <c r="F30" s="42" t="str">
        <f>'Penilaian APF'!H148</f>
        <v>-</v>
      </c>
      <c r="G30" s="43" t="str">
        <f t="shared" ref="G30:G32" si="1">IF(F30&lt;&gt;"-", "Ya","Tidak")</f>
        <v>Tidak</v>
      </c>
    </row>
    <row r="31" spans="1:13" ht="15.5" x14ac:dyDescent="0.35">
      <c r="A31" s="16"/>
      <c r="B31" s="228" t="s">
        <v>40</v>
      </c>
      <c r="C31" s="228"/>
      <c r="D31" s="228"/>
      <c r="E31" s="228"/>
      <c r="F31" s="42" t="str">
        <f>'Penilaian APF'!H162</f>
        <v>-</v>
      </c>
      <c r="G31" s="43" t="str">
        <f t="shared" si="1"/>
        <v>Tidak</v>
      </c>
    </row>
    <row r="32" spans="1:13" ht="15.5" x14ac:dyDescent="0.35">
      <c r="A32" s="16"/>
      <c r="B32" s="228" t="s">
        <v>41</v>
      </c>
      <c r="C32" s="228"/>
      <c r="D32" s="228"/>
      <c r="E32" s="228"/>
      <c r="F32" s="42" t="str">
        <f>'Penilaian APF'!H176</f>
        <v>-</v>
      </c>
      <c r="G32" s="43" t="str">
        <f t="shared" si="1"/>
        <v>Tidak</v>
      </c>
    </row>
    <row r="33" spans="1:7" ht="16" thickBot="1" x14ac:dyDescent="0.4">
      <c r="A33" s="16"/>
      <c r="B33" s="44"/>
      <c r="C33" s="44"/>
      <c r="D33" s="44"/>
      <c r="E33" s="44"/>
      <c r="F33" s="45">
        <f>SUM(F30:F32)</f>
        <v>0</v>
      </c>
      <c r="G33" s="103">
        <f>F33/120</f>
        <v>0</v>
      </c>
    </row>
    <row r="34" spans="1:7" ht="16" thickTop="1" x14ac:dyDescent="0.35">
      <c r="A34" s="16"/>
      <c r="B34" s="46"/>
      <c r="C34" s="46"/>
      <c r="D34" s="46"/>
      <c r="E34" s="46"/>
      <c r="F34" s="47"/>
      <c r="G34" s="48"/>
    </row>
    <row r="35" spans="1:7" ht="31" x14ac:dyDescent="0.35">
      <c r="A35" s="16"/>
      <c r="B35" s="250" t="s">
        <v>42</v>
      </c>
      <c r="C35" s="250"/>
      <c r="D35" s="250"/>
      <c r="E35" s="250"/>
      <c r="F35" s="40" t="s">
        <v>8</v>
      </c>
      <c r="G35" s="41" t="s">
        <v>421</v>
      </c>
    </row>
    <row r="36" spans="1:7" ht="15.5" x14ac:dyDescent="0.35">
      <c r="A36" s="16"/>
      <c r="B36" s="228" t="s">
        <v>43</v>
      </c>
      <c r="C36" s="228"/>
      <c r="D36" s="228"/>
      <c r="E36" s="228"/>
      <c r="F36" s="42" t="str">
        <f>'Penilaian APF'!H194</f>
        <v>-</v>
      </c>
      <c r="G36" s="43" t="str">
        <f t="shared" ref="G36:G38" si="2">IF(F36&lt;&gt;"-", "Ya","Tidak")</f>
        <v>Tidak</v>
      </c>
    </row>
    <row r="37" spans="1:7" ht="15.5" x14ac:dyDescent="0.35">
      <c r="A37" s="16"/>
      <c r="B37" s="228" t="s">
        <v>44</v>
      </c>
      <c r="C37" s="228"/>
      <c r="D37" s="228"/>
      <c r="E37" s="228"/>
      <c r="F37" s="42" t="str">
        <f>'Penilaian APF'!H208</f>
        <v>-</v>
      </c>
      <c r="G37" s="43" t="str">
        <f t="shared" si="2"/>
        <v>Tidak</v>
      </c>
    </row>
    <row r="38" spans="1:7" ht="15.5" x14ac:dyDescent="0.35">
      <c r="A38" s="16"/>
      <c r="B38" s="228" t="s">
        <v>45</v>
      </c>
      <c r="C38" s="228"/>
      <c r="D38" s="228"/>
      <c r="E38" s="228"/>
      <c r="F38" s="42" t="str">
        <f>'Penilaian APF'!H222</f>
        <v>-</v>
      </c>
      <c r="G38" s="43" t="str">
        <f t="shared" si="2"/>
        <v>Tidak</v>
      </c>
    </row>
    <row r="39" spans="1:7" ht="16" thickBot="1" x14ac:dyDescent="0.4">
      <c r="A39" s="16"/>
      <c r="B39" s="44"/>
      <c r="C39" s="44"/>
      <c r="D39" s="44"/>
      <c r="E39" s="44"/>
      <c r="F39" s="45">
        <f>SUM(F36:F38)</f>
        <v>0</v>
      </c>
      <c r="G39" s="103">
        <f>F39/180</f>
        <v>0</v>
      </c>
    </row>
    <row r="40" spans="1:7" ht="16" thickTop="1" x14ac:dyDescent="0.35">
      <c r="A40" s="16"/>
      <c r="B40" s="46"/>
      <c r="C40" s="46"/>
      <c r="D40" s="46"/>
      <c r="E40" s="46"/>
      <c r="F40" s="47"/>
      <c r="G40" s="48"/>
    </row>
    <row r="41" spans="1:7" ht="31" x14ac:dyDescent="0.35">
      <c r="A41" s="16"/>
      <c r="B41" s="234" t="s">
        <v>46</v>
      </c>
      <c r="C41" s="234"/>
      <c r="D41" s="234"/>
      <c r="E41" s="234"/>
      <c r="F41" s="40" t="s">
        <v>8</v>
      </c>
      <c r="G41" s="41" t="s">
        <v>421</v>
      </c>
    </row>
    <row r="42" spans="1:7" ht="15.5" x14ac:dyDescent="0.35">
      <c r="A42" s="16"/>
      <c r="B42" s="228" t="s">
        <v>47</v>
      </c>
      <c r="C42" s="228"/>
      <c r="D42" s="228"/>
      <c r="E42" s="228"/>
      <c r="F42" s="42" t="str">
        <f>'Penilaian APF'!H240</f>
        <v>-</v>
      </c>
      <c r="G42" s="43" t="str">
        <f t="shared" ref="G42:G43" si="3">IF(F42&lt;&gt;"-", "Ya","Tidak")</f>
        <v>Tidak</v>
      </c>
    </row>
    <row r="43" spans="1:7" ht="15.5" x14ac:dyDescent="0.35">
      <c r="A43" s="16"/>
      <c r="B43" s="228" t="s">
        <v>48</v>
      </c>
      <c r="C43" s="228"/>
      <c r="D43" s="228"/>
      <c r="E43" s="228"/>
      <c r="F43" s="42" t="str">
        <f>'Penilaian APF'!H254</f>
        <v>-</v>
      </c>
      <c r="G43" s="43" t="str">
        <f t="shared" si="3"/>
        <v>Tidak</v>
      </c>
    </row>
    <row r="44" spans="1:7" ht="15.5" x14ac:dyDescent="0.35">
      <c r="A44" s="16"/>
      <c r="B44" s="228" t="s">
        <v>49</v>
      </c>
      <c r="C44" s="228"/>
      <c r="D44" s="228"/>
      <c r="E44" s="228"/>
      <c r="F44" s="42" t="str">
        <f>'Penilaian APF'!H268</f>
        <v>-</v>
      </c>
      <c r="G44" s="43" t="str">
        <f t="shared" ref="G44" si="4">IF(F44&lt;&gt;"-", "Ya","Tidak")</f>
        <v>Tidak</v>
      </c>
    </row>
    <row r="45" spans="1:7" ht="16" thickBot="1" x14ac:dyDescent="0.4">
      <c r="A45" s="16"/>
      <c r="B45" s="44"/>
      <c r="C45" s="44"/>
      <c r="D45" s="44"/>
      <c r="E45" s="44"/>
      <c r="F45" s="45">
        <f>SUM(F42:F44)</f>
        <v>0</v>
      </c>
      <c r="G45" s="103">
        <f>F45/120</f>
        <v>0</v>
      </c>
    </row>
    <row r="46" spans="1:7" ht="16" thickTop="1" x14ac:dyDescent="0.35">
      <c r="A46" s="16"/>
      <c r="B46" s="46"/>
      <c r="C46" s="46"/>
      <c r="D46" s="46"/>
      <c r="E46" s="46"/>
      <c r="F46" s="47"/>
      <c r="G46" s="48"/>
    </row>
    <row r="47" spans="1:7" ht="31" x14ac:dyDescent="0.35">
      <c r="A47" s="16"/>
      <c r="B47" s="234" t="s">
        <v>26</v>
      </c>
      <c r="C47" s="234"/>
      <c r="D47" s="234"/>
      <c r="E47" s="234"/>
      <c r="F47" s="40" t="s">
        <v>8</v>
      </c>
      <c r="G47" s="41" t="s">
        <v>421</v>
      </c>
    </row>
    <row r="48" spans="1:7" ht="15.5" x14ac:dyDescent="0.35">
      <c r="A48" s="16"/>
      <c r="B48" s="228" t="s">
        <v>27</v>
      </c>
      <c r="C48" s="228"/>
      <c r="D48" s="228"/>
      <c r="E48" s="228"/>
      <c r="F48" s="42" t="str">
        <f>'Penilaian APF'!H286</f>
        <v>-</v>
      </c>
      <c r="G48" s="43" t="str">
        <f t="shared" ref="G48:G50" si="5">IF(F48&lt;&gt;"-", "Ya","Tidak")</f>
        <v>Tidak</v>
      </c>
    </row>
    <row r="49" spans="1:7" ht="15.5" x14ac:dyDescent="0.35">
      <c r="A49" s="16"/>
      <c r="B49" s="228" t="s">
        <v>1172</v>
      </c>
      <c r="C49" s="228"/>
      <c r="D49" s="228"/>
      <c r="E49" s="228"/>
      <c r="F49" s="42" t="str">
        <f>'Penilaian APF'!H300</f>
        <v>-</v>
      </c>
      <c r="G49" s="43" t="str">
        <f t="shared" si="5"/>
        <v>Tidak</v>
      </c>
    </row>
    <row r="50" spans="1:7" ht="15.5" x14ac:dyDescent="0.35">
      <c r="A50" s="16"/>
      <c r="B50" s="228" t="s">
        <v>1173</v>
      </c>
      <c r="C50" s="228"/>
      <c r="D50" s="228"/>
      <c r="E50" s="228"/>
      <c r="F50" s="42" t="str">
        <f>'Penilaian APF'!H314</f>
        <v>-</v>
      </c>
      <c r="G50" s="43" t="str">
        <f t="shared" si="5"/>
        <v>Tidak</v>
      </c>
    </row>
    <row r="51" spans="1:7" ht="16" thickBot="1" x14ac:dyDescent="0.4">
      <c r="A51" s="16"/>
      <c r="B51" s="44"/>
      <c r="C51" s="44"/>
      <c r="D51" s="44"/>
      <c r="E51" s="44"/>
      <c r="F51" s="45">
        <f>SUM(F48:F50)</f>
        <v>0</v>
      </c>
      <c r="G51" s="103">
        <f>F51/150</f>
        <v>0</v>
      </c>
    </row>
    <row r="52" spans="1:7" ht="16" thickTop="1" x14ac:dyDescent="0.35">
      <c r="A52" s="16"/>
      <c r="B52" s="46"/>
      <c r="C52" s="46"/>
      <c r="D52" s="46"/>
      <c r="E52" s="46"/>
      <c r="F52" s="47"/>
      <c r="G52" s="48"/>
    </row>
    <row r="53" spans="1:7" ht="31" x14ac:dyDescent="0.35">
      <c r="A53" s="16"/>
      <c r="B53" s="234" t="s">
        <v>1174</v>
      </c>
      <c r="C53" s="234"/>
      <c r="D53" s="234"/>
      <c r="E53" s="234"/>
      <c r="F53" s="40" t="s">
        <v>8</v>
      </c>
      <c r="G53" s="41" t="s">
        <v>421</v>
      </c>
    </row>
    <row r="54" spans="1:7" ht="15.5" x14ac:dyDescent="0.35">
      <c r="A54" s="16"/>
      <c r="B54" s="228" t="s">
        <v>1175</v>
      </c>
      <c r="C54" s="228"/>
      <c r="D54" s="228"/>
      <c r="E54" s="228"/>
      <c r="F54" s="42" t="str">
        <f>'Penilaian APF'!H332</f>
        <v>-</v>
      </c>
      <c r="G54" s="43" t="str">
        <f t="shared" ref="G54:G56" si="6">IF(F54&lt;&gt;"-", "Ya","Tidak")</f>
        <v>Tidak</v>
      </c>
    </row>
    <row r="55" spans="1:7" ht="15.5" x14ac:dyDescent="0.35">
      <c r="A55" s="16"/>
      <c r="B55" s="228" t="s">
        <v>1176</v>
      </c>
      <c r="C55" s="228"/>
      <c r="D55" s="228"/>
      <c r="E55" s="228"/>
      <c r="F55" s="42" t="str">
        <f>'Penilaian APF'!H346</f>
        <v>-</v>
      </c>
      <c r="G55" s="43" t="str">
        <f t="shared" si="6"/>
        <v>Tidak</v>
      </c>
    </row>
    <row r="56" spans="1:7" ht="15.5" x14ac:dyDescent="0.35">
      <c r="A56" s="16"/>
      <c r="B56" s="228" t="s">
        <v>52</v>
      </c>
      <c r="C56" s="228"/>
      <c r="D56" s="228"/>
      <c r="E56" s="228"/>
      <c r="F56" s="42" t="str">
        <f>'Penilaian APF'!H360</f>
        <v>-</v>
      </c>
      <c r="G56" s="43" t="str">
        <f t="shared" si="6"/>
        <v>Tidak</v>
      </c>
    </row>
    <row r="57" spans="1:7" ht="16" thickBot="1" x14ac:dyDescent="0.4">
      <c r="A57" s="16"/>
      <c r="B57" s="44"/>
      <c r="C57" s="44"/>
      <c r="D57" s="44"/>
      <c r="E57" s="44"/>
      <c r="F57" s="45">
        <f>SUM(F54:F56)</f>
        <v>0</v>
      </c>
      <c r="G57" s="103">
        <f>F57/100</f>
        <v>0</v>
      </c>
    </row>
    <row r="58" spans="1:7" ht="15" thickTop="1" x14ac:dyDescent="0.35"/>
  </sheetData>
  <sheetProtection algorithmName="SHA-512" hashValue="jmGURmzmARl7c36SayAXP20DIaUGUOA12prrFFtZY56BY82L3/pAxrB+CLE65M7RQaI7h1iXI6vZku5mE/lqQA==" saltValue="DwlVNVAbIRRlL69GKZqBpA==" spinCount="100000" sheet="1" selectLockedCells="1"/>
  <mergeCells count="71">
    <mergeCell ref="B55:E55"/>
    <mergeCell ref="B31:E31"/>
    <mergeCell ref="B14:E14"/>
    <mergeCell ref="B17:E17"/>
    <mergeCell ref="B18:E18"/>
    <mergeCell ref="B19:E19"/>
    <mergeCell ref="B20:E20"/>
    <mergeCell ref="B23:E23"/>
    <mergeCell ref="B24:E24"/>
    <mergeCell ref="B25:E25"/>
    <mergeCell ref="B26:E26"/>
    <mergeCell ref="B29:E29"/>
    <mergeCell ref="B56:E56"/>
    <mergeCell ref="B49:E49"/>
    <mergeCell ref="B32:E32"/>
    <mergeCell ref="B35:E35"/>
    <mergeCell ref="B36:E36"/>
    <mergeCell ref="B37:E37"/>
    <mergeCell ref="B38:E38"/>
    <mergeCell ref="B41:E41"/>
    <mergeCell ref="B42:E42"/>
    <mergeCell ref="B43:E43"/>
    <mergeCell ref="B44:E44"/>
    <mergeCell ref="B47:E47"/>
    <mergeCell ref="B48:E48"/>
    <mergeCell ref="B50:E50"/>
    <mergeCell ref="B53:E53"/>
    <mergeCell ref="B54:E54"/>
    <mergeCell ref="J3:K3"/>
    <mergeCell ref="B30:E30"/>
    <mergeCell ref="B13:E13"/>
    <mergeCell ref="B1:G1"/>
    <mergeCell ref="B2:G2"/>
    <mergeCell ref="B3:G3"/>
    <mergeCell ref="B11:E11"/>
    <mergeCell ref="B12:E12"/>
    <mergeCell ref="G6:G9"/>
    <mergeCell ref="D5:D6"/>
    <mergeCell ref="E5:F6"/>
    <mergeCell ref="D7:F9"/>
    <mergeCell ref="I2:M2"/>
    <mergeCell ref="I4:I6"/>
    <mergeCell ref="J4:J6"/>
    <mergeCell ref="K4:K6"/>
    <mergeCell ref="L4:L6"/>
    <mergeCell ref="M4:M6"/>
    <mergeCell ref="I7:I9"/>
    <mergeCell ref="J7:J9"/>
    <mergeCell ref="K7:K9"/>
    <mergeCell ref="L7:L9"/>
    <mergeCell ref="M7:M9"/>
    <mergeCell ref="I10:I11"/>
    <mergeCell ref="J10:J11"/>
    <mergeCell ref="K10:K11"/>
    <mergeCell ref="L10:L11"/>
    <mergeCell ref="M10:M11"/>
    <mergeCell ref="I12:I14"/>
    <mergeCell ref="J12:J14"/>
    <mergeCell ref="K12:K14"/>
    <mergeCell ref="L12:L14"/>
    <mergeCell ref="M12:M14"/>
    <mergeCell ref="I15:I16"/>
    <mergeCell ref="J15:J16"/>
    <mergeCell ref="K15:K16"/>
    <mergeCell ref="L15:L16"/>
    <mergeCell ref="M15:M16"/>
    <mergeCell ref="I17:I18"/>
    <mergeCell ref="J17:J18"/>
    <mergeCell ref="K17:K18"/>
    <mergeCell ref="L17:L18"/>
    <mergeCell ref="M17:M18"/>
  </mergeCells>
  <conditionalFormatting sqref="F12:F14">
    <cfRule type="cellIs" dxfId="10" priority="10" operator="equal">
      <formula>"-"</formula>
    </cfRule>
  </conditionalFormatting>
  <conditionalFormatting sqref="F18:F20">
    <cfRule type="cellIs" dxfId="9" priority="9" operator="equal">
      <formula>"-"</formula>
    </cfRule>
  </conditionalFormatting>
  <conditionalFormatting sqref="F24:F26">
    <cfRule type="cellIs" dxfId="8" priority="8" operator="equal">
      <formula>"-"</formula>
    </cfRule>
  </conditionalFormatting>
  <conditionalFormatting sqref="F30:F32 F42:F44">
    <cfRule type="cellIs" dxfId="7" priority="5" operator="equal">
      <formula>"-"</formula>
    </cfRule>
  </conditionalFormatting>
  <conditionalFormatting sqref="F36:F38">
    <cfRule type="cellIs" dxfId="6" priority="6" operator="equal">
      <formula>"-"</formula>
    </cfRule>
  </conditionalFormatting>
  <conditionalFormatting sqref="F48:F50">
    <cfRule type="cellIs" dxfId="5" priority="4" operator="equal">
      <formula>"-"</formula>
    </cfRule>
  </conditionalFormatting>
  <conditionalFormatting sqref="F54:F56">
    <cfRule type="cellIs" dxfId="4" priority="1" operator="equal">
      <formula>"-"</formula>
    </cfRule>
  </conditionalFormatting>
  <conditionalFormatting sqref="G11:G57">
    <cfRule type="containsText" dxfId="3" priority="12" operator="containsText" text="Tidak">
      <formula>NOT(ISERROR(SEARCH("Tidak",G11)))</formula>
    </cfRule>
    <cfRule type="containsText" dxfId="2" priority="13" operator="containsText" text="Ya">
      <formula>NOT(ISERROR(SEARCH("Ya",G11)))</formula>
    </cfRule>
  </conditionalFormatting>
  <pageMargins left="0.70866141732283472" right="0.70866141732283472" top="0.74803149606299213" bottom="0.74803149606299213" header="0.31496062992125984" footer="0.31496062992125984"/>
  <pageSetup paperSize="9" scale="69" fitToHeight="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73008-ED0F-4505-A51F-50322B055B06}">
  <sheetPr codeName="Sheet4"/>
  <dimension ref="A1:G316"/>
  <sheetViews>
    <sheetView topLeftCell="A59" zoomScale="80" zoomScaleNormal="80" workbookViewId="0">
      <selection activeCell="G48" sqref="G48"/>
    </sheetView>
  </sheetViews>
  <sheetFormatPr defaultRowHeight="14.5" x14ac:dyDescent="0.35"/>
  <cols>
    <col min="1" max="1" width="4.36328125" customWidth="1"/>
    <col min="2" max="2" width="16.1796875" customWidth="1"/>
    <col min="3" max="3" width="12.54296875" customWidth="1"/>
    <col min="4" max="4" width="0" hidden="1" customWidth="1"/>
    <col min="5" max="5" width="10.36328125" customWidth="1"/>
    <col min="6" max="6" width="69.7265625" customWidth="1"/>
    <col min="7" max="7" width="71.7265625" customWidth="1"/>
  </cols>
  <sheetData>
    <row r="1" spans="1:7" ht="88" customHeight="1" x14ac:dyDescent="0.35">
      <c r="A1" s="252" t="e" vm="2">
        <v>#VALUE!</v>
      </c>
      <c r="B1" s="252"/>
      <c r="C1" s="252"/>
      <c r="D1" s="252"/>
      <c r="E1" s="252"/>
      <c r="F1" s="252"/>
      <c r="G1" s="252"/>
    </row>
    <row r="3" spans="1:7" ht="18" x14ac:dyDescent="0.35">
      <c r="A3" s="31"/>
      <c r="B3" s="257" t="s">
        <v>66</v>
      </c>
      <c r="C3" s="257" t="s">
        <v>68</v>
      </c>
      <c r="D3" s="257" t="s">
        <v>70</v>
      </c>
      <c r="E3" s="257" t="s">
        <v>71</v>
      </c>
      <c r="F3" s="259" t="s">
        <v>587</v>
      </c>
      <c r="G3" s="261" t="s">
        <v>588</v>
      </c>
    </row>
    <row r="4" spans="1:7" ht="18" x14ac:dyDescent="0.35">
      <c r="A4" s="85"/>
      <c r="B4" s="255"/>
      <c r="C4" s="255"/>
      <c r="D4" s="254"/>
      <c r="E4" s="258"/>
      <c r="F4" s="260"/>
      <c r="G4" s="262"/>
    </row>
    <row r="5" spans="1:7" ht="36" customHeight="1" x14ac:dyDescent="0.35">
      <c r="A5" s="33">
        <v>1</v>
      </c>
      <c r="B5" s="256" t="s">
        <v>67</v>
      </c>
      <c r="C5" s="253" t="s">
        <v>74</v>
      </c>
      <c r="D5" s="34">
        <v>0</v>
      </c>
      <c r="E5" s="35">
        <v>0</v>
      </c>
      <c r="F5" s="36" t="s">
        <v>510</v>
      </c>
      <c r="G5" s="36" t="s">
        <v>589</v>
      </c>
    </row>
    <row r="6" spans="1:7" ht="36" customHeight="1" x14ac:dyDescent="0.35">
      <c r="A6" s="37"/>
      <c r="B6" s="255"/>
      <c r="C6" s="255"/>
      <c r="D6" s="253">
        <v>1</v>
      </c>
      <c r="E6" s="38">
        <v>0.25</v>
      </c>
      <c r="F6" s="36" t="s">
        <v>590</v>
      </c>
      <c r="G6" s="36" t="s">
        <v>512</v>
      </c>
    </row>
    <row r="7" spans="1:7" ht="36" customHeight="1" x14ac:dyDescent="0.35">
      <c r="A7" s="37"/>
      <c r="B7" s="255"/>
      <c r="C7" s="255"/>
      <c r="D7" s="254"/>
      <c r="E7" s="38">
        <v>0.5</v>
      </c>
      <c r="F7" s="36" t="s">
        <v>591</v>
      </c>
      <c r="G7" s="36" t="s">
        <v>513</v>
      </c>
    </row>
    <row r="8" spans="1:7" ht="36" customHeight="1" x14ac:dyDescent="0.35">
      <c r="A8" s="37"/>
      <c r="B8" s="255"/>
      <c r="C8" s="255"/>
      <c r="D8" s="254"/>
      <c r="E8" s="38">
        <v>0.75</v>
      </c>
      <c r="F8" s="36" t="s">
        <v>592</v>
      </c>
      <c r="G8" s="36" t="s">
        <v>518</v>
      </c>
    </row>
    <row r="9" spans="1:7" ht="36" customHeight="1" x14ac:dyDescent="0.35">
      <c r="A9" s="37"/>
      <c r="B9" s="255"/>
      <c r="C9" s="255"/>
      <c r="D9" s="254"/>
      <c r="E9" s="38">
        <v>1</v>
      </c>
      <c r="F9" s="36" t="s">
        <v>593</v>
      </c>
      <c r="G9" s="36" t="s">
        <v>519</v>
      </c>
    </row>
    <row r="10" spans="1:7" ht="36" customHeight="1" x14ac:dyDescent="0.35">
      <c r="A10" s="37"/>
      <c r="B10" s="255"/>
      <c r="C10" s="255"/>
      <c r="D10" s="253">
        <v>2</v>
      </c>
      <c r="E10" s="38">
        <v>1.25</v>
      </c>
      <c r="F10" s="36" t="s">
        <v>594</v>
      </c>
      <c r="G10" s="36" t="s">
        <v>522</v>
      </c>
    </row>
    <row r="11" spans="1:7" ht="36" customHeight="1" x14ac:dyDescent="0.35">
      <c r="A11" s="37"/>
      <c r="B11" s="255"/>
      <c r="C11" s="255"/>
      <c r="D11" s="254"/>
      <c r="E11" s="38">
        <v>1.5</v>
      </c>
      <c r="F11" s="36" t="s">
        <v>595</v>
      </c>
      <c r="G11" s="36" t="s">
        <v>524</v>
      </c>
    </row>
    <row r="12" spans="1:7" ht="36" customHeight="1" x14ac:dyDescent="0.35">
      <c r="A12" s="37"/>
      <c r="B12" s="255"/>
      <c r="C12" s="255"/>
      <c r="D12" s="254"/>
      <c r="E12" s="38">
        <v>1.75</v>
      </c>
      <c r="F12" s="36" t="s">
        <v>596</v>
      </c>
      <c r="G12" s="36" t="s">
        <v>526</v>
      </c>
    </row>
    <row r="13" spans="1:7" ht="36" customHeight="1" x14ac:dyDescent="0.35">
      <c r="A13" s="37"/>
      <c r="B13" s="255"/>
      <c r="C13" s="255"/>
      <c r="D13" s="254"/>
      <c r="E13" s="38">
        <v>2</v>
      </c>
      <c r="F13" s="36" t="s">
        <v>597</v>
      </c>
      <c r="G13" s="36" t="s">
        <v>528</v>
      </c>
    </row>
    <row r="14" spans="1:7" ht="36" customHeight="1" x14ac:dyDescent="0.35">
      <c r="A14" s="37"/>
      <c r="B14" s="255"/>
      <c r="C14" s="255"/>
      <c r="D14" s="253">
        <v>3</v>
      </c>
      <c r="E14" s="38">
        <v>2.25</v>
      </c>
      <c r="F14" s="36" t="s">
        <v>598</v>
      </c>
      <c r="G14" s="36" t="s">
        <v>530</v>
      </c>
    </row>
    <row r="15" spans="1:7" ht="36" customHeight="1" x14ac:dyDescent="0.35">
      <c r="A15" s="37"/>
      <c r="B15" s="255"/>
      <c r="C15" s="255"/>
      <c r="D15" s="254"/>
      <c r="E15" s="38">
        <v>2.5</v>
      </c>
      <c r="F15" s="36" t="s">
        <v>599</v>
      </c>
      <c r="G15" s="36" t="s">
        <v>532</v>
      </c>
    </row>
    <row r="16" spans="1:7" ht="36" customHeight="1" x14ac:dyDescent="0.35">
      <c r="A16" s="37"/>
      <c r="B16" s="255"/>
      <c r="C16" s="255"/>
      <c r="D16" s="254"/>
      <c r="E16" s="38">
        <v>2.75</v>
      </c>
      <c r="F16" s="36" t="s">
        <v>600</v>
      </c>
      <c r="G16" s="36" t="s">
        <v>534</v>
      </c>
    </row>
    <row r="17" spans="1:7" ht="36" customHeight="1" x14ac:dyDescent="0.35">
      <c r="A17" s="37"/>
      <c r="B17" s="255"/>
      <c r="C17" s="255"/>
      <c r="D17" s="254"/>
      <c r="E17" s="38">
        <v>3</v>
      </c>
      <c r="F17" s="36" t="s">
        <v>601</v>
      </c>
      <c r="G17" s="36" t="s">
        <v>536</v>
      </c>
    </row>
    <row r="18" spans="1:7" ht="36" customHeight="1" x14ac:dyDescent="0.35">
      <c r="A18" s="37"/>
      <c r="B18" s="255"/>
      <c r="C18" s="253" t="s">
        <v>73</v>
      </c>
      <c r="D18" s="34">
        <v>0</v>
      </c>
      <c r="E18" s="35">
        <v>0</v>
      </c>
      <c r="F18" s="36" t="s">
        <v>602</v>
      </c>
      <c r="G18" s="36" t="s">
        <v>537</v>
      </c>
    </row>
    <row r="19" spans="1:7" ht="36" customHeight="1" x14ac:dyDescent="0.35">
      <c r="A19" s="37"/>
      <c r="B19" s="255"/>
      <c r="C19" s="255"/>
      <c r="D19" s="253">
        <v>1</v>
      </c>
      <c r="E19" s="38">
        <v>0.25</v>
      </c>
      <c r="F19" s="36" t="s">
        <v>603</v>
      </c>
      <c r="G19" s="36" t="s">
        <v>539</v>
      </c>
    </row>
    <row r="20" spans="1:7" ht="36" customHeight="1" x14ac:dyDescent="0.35">
      <c r="A20" s="37"/>
      <c r="B20" s="255"/>
      <c r="C20" s="255"/>
      <c r="D20" s="254"/>
      <c r="E20" s="38">
        <v>0.5</v>
      </c>
      <c r="F20" s="36" t="s">
        <v>604</v>
      </c>
      <c r="G20" s="36" t="s">
        <v>541</v>
      </c>
    </row>
    <row r="21" spans="1:7" ht="36" customHeight="1" x14ac:dyDescent="0.35">
      <c r="A21" s="37"/>
      <c r="B21" s="255"/>
      <c r="C21" s="255"/>
      <c r="D21" s="254"/>
      <c r="E21" s="38">
        <v>0.75</v>
      </c>
      <c r="F21" s="36" t="s">
        <v>605</v>
      </c>
      <c r="G21" s="36" t="s">
        <v>543</v>
      </c>
    </row>
    <row r="22" spans="1:7" ht="36" customHeight="1" x14ac:dyDescent="0.35">
      <c r="A22" s="37"/>
      <c r="B22" s="255"/>
      <c r="C22" s="255"/>
      <c r="D22" s="254"/>
      <c r="E22" s="38">
        <v>1</v>
      </c>
      <c r="F22" s="36" t="s">
        <v>606</v>
      </c>
      <c r="G22" s="36" t="s">
        <v>545</v>
      </c>
    </row>
    <row r="23" spans="1:7" ht="36" customHeight="1" x14ac:dyDescent="0.35">
      <c r="A23" s="37"/>
      <c r="B23" s="255"/>
      <c r="C23" s="255"/>
      <c r="D23" s="253">
        <v>2</v>
      </c>
      <c r="E23" s="38">
        <v>1.25</v>
      </c>
      <c r="F23" s="36" t="s">
        <v>607</v>
      </c>
      <c r="G23" s="36" t="s">
        <v>547</v>
      </c>
    </row>
    <row r="24" spans="1:7" ht="36" customHeight="1" x14ac:dyDescent="0.35">
      <c r="A24" s="37"/>
      <c r="B24" s="255"/>
      <c r="C24" s="255"/>
      <c r="D24" s="254"/>
      <c r="E24" s="38">
        <v>1.5</v>
      </c>
      <c r="F24" s="36" t="s">
        <v>608</v>
      </c>
      <c r="G24" s="36" t="s">
        <v>549</v>
      </c>
    </row>
    <row r="25" spans="1:7" ht="36" customHeight="1" x14ac:dyDescent="0.35">
      <c r="A25" s="37"/>
      <c r="B25" s="255"/>
      <c r="C25" s="255"/>
      <c r="D25" s="254"/>
      <c r="E25" s="38">
        <v>1.75</v>
      </c>
      <c r="F25" s="36" t="s">
        <v>609</v>
      </c>
      <c r="G25" s="36" t="s">
        <v>551</v>
      </c>
    </row>
    <row r="26" spans="1:7" ht="36" customHeight="1" x14ac:dyDescent="0.35">
      <c r="A26" s="37"/>
      <c r="B26" s="255"/>
      <c r="C26" s="255"/>
      <c r="D26" s="254"/>
      <c r="E26" s="38">
        <v>2</v>
      </c>
      <c r="F26" s="36" t="s">
        <v>610</v>
      </c>
      <c r="G26" s="36" t="s">
        <v>553</v>
      </c>
    </row>
    <row r="27" spans="1:7" ht="36" customHeight="1" x14ac:dyDescent="0.35">
      <c r="A27" s="37"/>
      <c r="B27" s="255"/>
      <c r="C27" s="255"/>
      <c r="D27" s="253">
        <v>3</v>
      </c>
      <c r="E27" s="38">
        <v>2.25</v>
      </c>
      <c r="F27" s="36" t="s">
        <v>611</v>
      </c>
      <c r="G27" s="36" t="s">
        <v>555</v>
      </c>
    </row>
    <row r="28" spans="1:7" ht="36" customHeight="1" x14ac:dyDescent="0.35">
      <c r="A28" s="37"/>
      <c r="B28" s="255"/>
      <c r="C28" s="255"/>
      <c r="D28" s="254"/>
      <c r="E28" s="38">
        <v>2.5</v>
      </c>
      <c r="F28" s="36" t="s">
        <v>612</v>
      </c>
      <c r="G28" s="36" t="s">
        <v>557</v>
      </c>
    </row>
    <row r="29" spans="1:7" ht="36" customHeight="1" x14ac:dyDescent="0.35">
      <c r="A29" s="37"/>
      <c r="B29" s="255"/>
      <c r="C29" s="255"/>
      <c r="D29" s="254"/>
      <c r="E29" s="38">
        <v>2.75</v>
      </c>
      <c r="F29" s="36" t="s">
        <v>613</v>
      </c>
      <c r="G29" s="36" t="s">
        <v>559</v>
      </c>
    </row>
    <row r="30" spans="1:7" ht="36" customHeight="1" x14ac:dyDescent="0.35">
      <c r="A30" s="37"/>
      <c r="B30" s="255"/>
      <c r="C30" s="255"/>
      <c r="D30" s="254"/>
      <c r="E30" s="38">
        <v>3</v>
      </c>
      <c r="F30" s="36" t="s">
        <v>614</v>
      </c>
      <c r="G30" s="36" t="s">
        <v>561</v>
      </c>
    </row>
    <row r="31" spans="1:7" ht="36" customHeight="1" x14ac:dyDescent="0.35">
      <c r="A31" s="37"/>
      <c r="B31" s="255"/>
      <c r="C31" s="253" t="s">
        <v>75</v>
      </c>
      <c r="D31" s="34">
        <v>0</v>
      </c>
      <c r="E31" s="35">
        <v>0</v>
      </c>
      <c r="F31" s="36" t="s">
        <v>615</v>
      </c>
      <c r="G31" s="36" t="s">
        <v>562</v>
      </c>
    </row>
    <row r="32" spans="1:7" ht="36" customHeight="1" x14ac:dyDescent="0.35">
      <c r="A32" s="37"/>
      <c r="B32" s="255"/>
      <c r="C32" s="255"/>
      <c r="D32" s="253">
        <v>1</v>
      </c>
      <c r="E32" s="38">
        <v>0.25</v>
      </c>
      <c r="F32" s="36" t="s">
        <v>616</v>
      </c>
      <c r="G32" s="36" t="s">
        <v>564</v>
      </c>
    </row>
    <row r="33" spans="1:7" ht="36" customHeight="1" x14ac:dyDescent="0.35">
      <c r="A33" s="37"/>
      <c r="B33" s="255"/>
      <c r="C33" s="255"/>
      <c r="D33" s="254"/>
      <c r="E33" s="38">
        <v>0.5</v>
      </c>
      <c r="F33" s="36" t="s">
        <v>617</v>
      </c>
      <c r="G33" s="36" t="s">
        <v>566</v>
      </c>
    </row>
    <row r="34" spans="1:7" ht="36" customHeight="1" x14ac:dyDescent="0.35">
      <c r="A34" s="37"/>
      <c r="B34" s="255"/>
      <c r="C34" s="255"/>
      <c r="D34" s="254"/>
      <c r="E34" s="38">
        <v>0.75</v>
      </c>
      <c r="F34" s="36" t="s">
        <v>618</v>
      </c>
      <c r="G34" s="36" t="s">
        <v>568</v>
      </c>
    </row>
    <row r="35" spans="1:7" ht="36" customHeight="1" x14ac:dyDescent="0.35">
      <c r="A35" s="37"/>
      <c r="B35" s="255"/>
      <c r="C35" s="255"/>
      <c r="D35" s="254"/>
      <c r="E35" s="38">
        <v>1</v>
      </c>
      <c r="F35" s="36" t="s">
        <v>619</v>
      </c>
      <c r="G35" s="36" t="s">
        <v>570</v>
      </c>
    </row>
    <row r="36" spans="1:7" ht="36" customHeight="1" x14ac:dyDescent="0.35">
      <c r="A36" s="37"/>
      <c r="B36" s="255"/>
      <c r="C36" s="255"/>
      <c r="D36" s="253">
        <v>2</v>
      </c>
      <c r="E36" s="38">
        <v>1.25</v>
      </c>
      <c r="F36" s="36" t="s">
        <v>620</v>
      </c>
      <c r="G36" s="36" t="s">
        <v>572</v>
      </c>
    </row>
    <row r="37" spans="1:7" ht="36" customHeight="1" x14ac:dyDescent="0.35">
      <c r="A37" s="37"/>
      <c r="B37" s="255"/>
      <c r="C37" s="255"/>
      <c r="D37" s="254"/>
      <c r="E37" s="38">
        <v>1.5</v>
      </c>
      <c r="F37" s="36" t="s">
        <v>621</v>
      </c>
      <c r="G37" s="36" t="s">
        <v>574</v>
      </c>
    </row>
    <row r="38" spans="1:7" ht="36" customHeight="1" x14ac:dyDescent="0.35">
      <c r="A38" s="37"/>
      <c r="B38" s="255"/>
      <c r="C38" s="255"/>
      <c r="D38" s="254"/>
      <c r="E38" s="38">
        <v>1.75</v>
      </c>
      <c r="F38" s="36" t="s">
        <v>622</v>
      </c>
      <c r="G38" s="36" t="s">
        <v>576</v>
      </c>
    </row>
    <row r="39" spans="1:7" ht="36" customHeight="1" x14ac:dyDescent="0.35">
      <c r="A39" s="37"/>
      <c r="B39" s="255"/>
      <c r="C39" s="255"/>
      <c r="D39" s="254"/>
      <c r="E39" s="38">
        <v>2</v>
      </c>
      <c r="F39" s="36" t="s">
        <v>623</v>
      </c>
      <c r="G39" s="36" t="s">
        <v>578</v>
      </c>
    </row>
    <row r="40" spans="1:7" ht="36" customHeight="1" x14ac:dyDescent="0.35">
      <c r="A40" s="37"/>
      <c r="B40" s="255"/>
      <c r="C40" s="255"/>
      <c r="D40" s="253">
        <v>3</v>
      </c>
      <c r="E40" s="38">
        <v>2.25</v>
      </c>
      <c r="F40" s="36" t="s">
        <v>624</v>
      </c>
      <c r="G40" s="36" t="s">
        <v>580</v>
      </c>
    </row>
    <row r="41" spans="1:7" ht="36" customHeight="1" x14ac:dyDescent="0.35">
      <c r="A41" s="37"/>
      <c r="B41" s="255"/>
      <c r="C41" s="255"/>
      <c r="D41" s="254"/>
      <c r="E41" s="38">
        <v>2.5</v>
      </c>
      <c r="F41" s="36" t="s">
        <v>625</v>
      </c>
      <c r="G41" s="36" t="s">
        <v>582</v>
      </c>
    </row>
    <row r="42" spans="1:7" ht="36" customHeight="1" x14ac:dyDescent="0.35">
      <c r="A42" s="37"/>
      <c r="B42" s="255"/>
      <c r="C42" s="255"/>
      <c r="D42" s="254"/>
      <c r="E42" s="38">
        <v>2.75</v>
      </c>
      <c r="F42" s="36" t="s">
        <v>626</v>
      </c>
      <c r="G42" s="36" t="s">
        <v>584</v>
      </c>
    </row>
    <row r="43" spans="1:7" ht="36" customHeight="1" x14ac:dyDescent="0.35">
      <c r="A43" s="32"/>
      <c r="B43" s="255"/>
      <c r="C43" s="255"/>
      <c r="D43" s="254"/>
      <c r="E43" s="38">
        <v>3</v>
      </c>
      <c r="F43" s="39" t="s">
        <v>627</v>
      </c>
      <c r="G43" s="36" t="s">
        <v>586</v>
      </c>
    </row>
    <row r="44" spans="1:7" ht="36" customHeight="1" x14ac:dyDescent="0.35">
      <c r="A44" s="33">
        <v>2</v>
      </c>
      <c r="B44" s="256" t="s">
        <v>72</v>
      </c>
      <c r="C44" s="253" t="s">
        <v>77</v>
      </c>
      <c r="D44" s="34">
        <v>0</v>
      </c>
      <c r="E44" s="35">
        <v>0</v>
      </c>
      <c r="F44" s="36" t="s">
        <v>628</v>
      </c>
      <c r="G44" s="36" t="s">
        <v>629</v>
      </c>
    </row>
    <row r="45" spans="1:7" ht="36" customHeight="1" x14ac:dyDescent="0.35">
      <c r="A45" s="37"/>
      <c r="B45" s="255"/>
      <c r="C45" s="255"/>
      <c r="D45" s="253">
        <v>1</v>
      </c>
      <c r="E45" s="38">
        <v>0.25</v>
      </c>
      <c r="F45" s="36" t="s">
        <v>630</v>
      </c>
      <c r="G45" s="36" t="s">
        <v>631</v>
      </c>
    </row>
    <row r="46" spans="1:7" ht="36" customHeight="1" x14ac:dyDescent="0.35">
      <c r="A46" s="37"/>
      <c r="B46" s="255"/>
      <c r="C46" s="255"/>
      <c r="D46" s="254"/>
      <c r="E46" s="38">
        <v>0.5</v>
      </c>
      <c r="F46" s="36" t="s">
        <v>632</v>
      </c>
      <c r="G46" s="36" t="s">
        <v>633</v>
      </c>
    </row>
    <row r="47" spans="1:7" ht="36" customHeight="1" x14ac:dyDescent="0.35">
      <c r="A47" s="37"/>
      <c r="B47" s="255"/>
      <c r="C47" s="255"/>
      <c r="D47" s="254"/>
      <c r="E47" s="38">
        <v>0.75</v>
      </c>
      <c r="F47" s="36" t="s">
        <v>634</v>
      </c>
      <c r="G47" s="36" t="s">
        <v>635</v>
      </c>
    </row>
    <row r="48" spans="1:7" ht="36" customHeight="1" x14ac:dyDescent="0.35">
      <c r="A48" s="37"/>
      <c r="B48" s="255"/>
      <c r="C48" s="255"/>
      <c r="D48" s="254"/>
      <c r="E48" s="38">
        <v>1</v>
      </c>
      <c r="F48" s="36" t="s">
        <v>636</v>
      </c>
      <c r="G48" s="36" t="s">
        <v>637</v>
      </c>
    </row>
    <row r="49" spans="1:7" ht="36" customHeight="1" x14ac:dyDescent="0.35">
      <c r="A49" s="37"/>
      <c r="B49" s="255"/>
      <c r="C49" s="255"/>
      <c r="D49" s="253">
        <v>2</v>
      </c>
      <c r="E49" s="38">
        <v>1.25</v>
      </c>
      <c r="F49" s="36" t="s">
        <v>638</v>
      </c>
      <c r="G49" s="36" t="s">
        <v>639</v>
      </c>
    </row>
    <row r="50" spans="1:7" ht="36" customHeight="1" x14ac:dyDescent="0.35">
      <c r="A50" s="37"/>
      <c r="B50" s="255"/>
      <c r="C50" s="255"/>
      <c r="D50" s="254"/>
      <c r="E50" s="38">
        <v>1.5</v>
      </c>
      <c r="F50" s="36" t="s">
        <v>640</v>
      </c>
      <c r="G50" s="36" t="s">
        <v>641</v>
      </c>
    </row>
    <row r="51" spans="1:7" ht="36" customHeight="1" x14ac:dyDescent="0.35">
      <c r="A51" s="37"/>
      <c r="B51" s="255"/>
      <c r="C51" s="255"/>
      <c r="D51" s="254"/>
      <c r="E51" s="38">
        <v>1.75</v>
      </c>
      <c r="F51" s="36" t="s">
        <v>642</v>
      </c>
      <c r="G51" s="36" t="s">
        <v>643</v>
      </c>
    </row>
    <row r="52" spans="1:7" ht="36" customHeight="1" x14ac:dyDescent="0.35">
      <c r="A52" s="37"/>
      <c r="B52" s="255"/>
      <c r="C52" s="255"/>
      <c r="D52" s="254"/>
      <c r="E52" s="38">
        <v>2</v>
      </c>
      <c r="F52" s="36" t="s">
        <v>644</v>
      </c>
      <c r="G52" s="36" t="s">
        <v>645</v>
      </c>
    </row>
    <row r="53" spans="1:7" ht="36" customHeight="1" x14ac:dyDescent="0.35">
      <c r="A53" s="37"/>
      <c r="B53" s="255"/>
      <c r="C53" s="255"/>
      <c r="D53" s="253">
        <v>3</v>
      </c>
      <c r="E53" s="38">
        <v>2.25</v>
      </c>
      <c r="F53" s="36" t="s">
        <v>646</v>
      </c>
      <c r="G53" s="36" t="s">
        <v>647</v>
      </c>
    </row>
    <row r="54" spans="1:7" ht="36" customHeight="1" x14ac:dyDescent="0.35">
      <c r="A54" s="37"/>
      <c r="B54" s="255"/>
      <c r="C54" s="255"/>
      <c r="D54" s="254"/>
      <c r="E54" s="38">
        <v>2.5</v>
      </c>
      <c r="F54" s="36" t="s">
        <v>648</v>
      </c>
      <c r="G54" s="36" t="s">
        <v>649</v>
      </c>
    </row>
    <row r="55" spans="1:7" ht="36" customHeight="1" x14ac:dyDescent="0.35">
      <c r="A55" s="37"/>
      <c r="B55" s="255"/>
      <c r="C55" s="255"/>
      <c r="D55" s="254"/>
      <c r="E55" s="38">
        <v>2.75</v>
      </c>
      <c r="F55" s="36" t="s">
        <v>650</v>
      </c>
      <c r="G55" s="36" t="s">
        <v>651</v>
      </c>
    </row>
    <row r="56" spans="1:7" ht="36" customHeight="1" x14ac:dyDescent="0.35">
      <c r="A56" s="37"/>
      <c r="B56" s="255"/>
      <c r="C56" s="255"/>
      <c r="D56" s="254"/>
      <c r="E56" s="38">
        <v>3</v>
      </c>
      <c r="F56" s="36" t="s">
        <v>652</v>
      </c>
      <c r="G56" s="36" t="s">
        <v>653</v>
      </c>
    </row>
    <row r="57" spans="1:7" ht="36" customHeight="1" x14ac:dyDescent="0.35">
      <c r="A57" s="37"/>
      <c r="B57" s="255"/>
      <c r="C57" s="253" t="s">
        <v>78</v>
      </c>
      <c r="D57" s="34">
        <v>0</v>
      </c>
      <c r="E57" s="35">
        <v>0</v>
      </c>
      <c r="F57" s="36" t="s">
        <v>654</v>
      </c>
      <c r="G57" s="36" t="s">
        <v>655</v>
      </c>
    </row>
    <row r="58" spans="1:7" ht="36" customHeight="1" x14ac:dyDescent="0.35">
      <c r="A58" s="37"/>
      <c r="B58" s="255"/>
      <c r="C58" s="255"/>
      <c r="D58" s="253">
        <v>1</v>
      </c>
      <c r="E58" s="38">
        <v>0.25</v>
      </c>
      <c r="F58" s="36" t="s">
        <v>656</v>
      </c>
      <c r="G58" s="36" t="s">
        <v>657</v>
      </c>
    </row>
    <row r="59" spans="1:7" ht="36" customHeight="1" x14ac:dyDescent="0.35">
      <c r="A59" s="37"/>
      <c r="B59" s="255"/>
      <c r="C59" s="255"/>
      <c r="D59" s="254"/>
      <c r="E59" s="38">
        <v>0.5</v>
      </c>
      <c r="F59" s="36" t="s">
        <v>658</v>
      </c>
      <c r="G59" s="36" t="s">
        <v>659</v>
      </c>
    </row>
    <row r="60" spans="1:7" ht="36" customHeight="1" x14ac:dyDescent="0.35">
      <c r="A60" s="37"/>
      <c r="B60" s="255"/>
      <c r="C60" s="255"/>
      <c r="D60" s="254"/>
      <c r="E60" s="38">
        <v>0.75</v>
      </c>
      <c r="F60" s="36" t="s">
        <v>660</v>
      </c>
      <c r="G60" s="36" t="s">
        <v>661</v>
      </c>
    </row>
    <row r="61" spans="1:7" ht="36" customHeight="1" x14ac:dyDescent="0.35">
      <c r="A61" s="37"/>
      <c r="B61" s="255"/>
      <c r="C61" s="255"/>
      <c r="D61" s="254"/>
      <c r="E61" s="38">
        <v>1</v>
      </c>
      <c r="F61" s="36" t="s">
        <v>662</v>
      </c>
      <c r="G61" s="36" t="s">
        <v>663</v>
      </c>
    </row>
    <row r="62" spans="1:7" ht="36" customHeight="1" x14ac:dyDescent="0.35">
      <c r="A62" s="37"/>
      <c r="B62" s="255"/>
      <c r="C62" s="255"/>
      <c r="D62" s="253">
        <v>2</v>
      </c>
      <c r="E62" s="38">
        <v>1.25</v>
      </c>
      <c r="F62" s="36" t="s">
        <v>664</v>
      </c>
      <c r="G62" s="36" t="s">
        <v>665</v>
      </c>
    </row>
    <row r="63" spans="1:7" ht="36" customHeight="1" x14ac:dyDescent="0.35">
      <c r="A63" s="37"/>
      <c r="B63" s="255"/>
      <c r="C63" s="255"/>
      <c r="D63" s="254"/>
      <c r="E63" s="38">
        <v>1.5</v>
      </c>
      <c r="F63" s="36" t="s">
        <v>666</v>
      </c>
      <c r="G63" s="36" t="s">
        <v>667</v>
      </c>
    </row>
    <row r="64" spans="1:7" ht="36" customHeight="1" x14ac:dyDescent="0.35">
      <c r="A64" s="37"/>
      <c r="B64" s="255"/>
      <c r="C64" s="255"/>
      <c r="D64" s="254"/>
      <c r="E64" s="38">
        <v>1.75</v>
      </c>
      <c r="F64" s="36" t="s">
        <v>668</v>
      </c>
      <c r="G64" s="36" t="s">
        <v>669</v>
      </c>
    </row>
    <row r="65" spans="1:7" ht="36" customHeight="1" x14ac:dyDescent="0.35">
      <c r="A65" s="37"/>
      <c r="B65" s="255"/>
      <c r="C65" s="255"/>
      <c r="D65" s="254"/>
      <c r="E65" s="38">
        <v>2</v>
      </c>
      <c r="F65" s="36" t="s">
        <v>670</v>
      </c>
      <c r="G65" s="36" t="s">
        <v>671</v>
      </c>
    </row>
    <row r="66" spans="1:7" ht="36" customHeight="1" x14ac:dyDescent="0.35">
      <c r="A66" s="37"/>
      <c r="B66" s="255"/>
      <c r="C66" s="255"/>
      <c r="D66" s="253">
        <v>3</v>
      </c>
      <c r="E66" s="38">
        <v>2.25</v>
      </c>
      <c r="F66" s="36" t="s">
        <v>672</v>
      </c>
      <c r="G66" s="36" t="s">
        <v>673</v>
      </c>
    </row>
    <row r="67" spans="1:7" ht="36" customHeight="1" x14ac:dyDescent="0.35">
      <c r="A67" s="37"/>
      <c r="B67" s="255"/>
      <c r="C67" s="255"/>
      <c r="D67" s="254"/>
      <c r="E67" s="38">
        <v>2.5</v>
      </c>
      <c r="F67" s="36" t="s">
        <v>674</v>
      </c>
      <c r="G67" s="36" t="s">
        <v>675</v>
      </c>
    </row>
    <row r="68" spans="1:7" ht="36" customHeight="1" x14ac:dyDescent="0.35">
      <c r="A68" s="37"/>
      <c r="B68" s="255"/>
      <c r="C68" s="255"/>
      <c r="D68" s="254"/>
      <c r="E68" s="38">
        <v>2.75</v>
      </c>
      <c r="F68" s="36" t="s">
        <v>676</v>
      </c>
      <c r="G68" s="36" t="s">
        <v>677</v>
      </c>
    </row>
    <row r="69" spans="1:7" ht="36" customHeight="1" x14ac:dyDescent="0.35">
      <c r="A69" s="37"/>
      <c r="B69" s="255"/>
      <c r="C69" s="255"/>
      <c r="D69" s="254"/>
      <c r="E69" s="38">
        <v>3</v>
      </c>
      <c r="F69" s="36" t="s">
        <v>678</v>
      </c>
      <c r="G69" s="36" t="s">
        <v>679</v>
      </c>
    </row>
    <row r="70" spans="1:7" ht="36" customHeight="1" x14ac:dyDescent="0.35">
      <c r="A70" s="37"/>
      <c r="B70" s="255"/>
      <c r="C70" s="253" t="s">
        <v>79</v>
      </c>
      <c r="D70" s="34">
        <v>0</v>
      </c>
      <c r="E70" s="35">
        <v>0</v>
      </c>
      <c r="F70" s="36" t="s">
        <v>680</v>
      </c>
      <c r="G70" s="36" t="s">
        <v>681</v>
      </c>
    </row>
    <row r="71" spans="1:7" ht="36" customHeight="1" x14ac:dyDescent="0.35">
      <c r="A71" s="37"/>
      <c r="B71" s="255"/>
      <c r="C71" s="255"/>
      <c r="D71" s="253">
        <v>1</v>
      </c>
      <c r="E71" s="38">
        <v>0.25</v>
      </c>
      <c r="F71" s="36" t="s">
        <v>682</v>
      </c>
      <c r="G71" s="36" t="s">
        <v>683</v>
      </c>
    </row>
    <row r="72" spans="1:7" ht="36" customHeight="1" x14ac:dyDescent="0.35">
      <c r="A72" s="37"/>
      <c r="B72" s="255"/>
      <c r="C72" s="255"/>
      <c r="D72" s="254"/>
      <c r="E72" s="38">
        <v>0.5</v>
      </c>
      <c r="F72" s="36" t="s">
        <v>684</v>
      </c>
      <c r="G72" s="36" t="s">
        <v>685</v>
      </c>
    </row>
    <row r="73" spans="1:7" ht="36" customHeight="1" x14ac:dyDescent="0.35">
      <c r="A73" s="37"/>
      <c r="B73" s="255"/>
      <c r="C73" s="255"/>
      <c r="D73" s="254"/>
      <c r="E73" s="38">
        <v>0.75</v>
      </c>
      <c r="F73" s="36" t="s">
        <v>686</v>
      </c>
      <c r="G73" s="36" t="s">
        <v>687</v>
      </c>
    </row>
    <row r="74" spans="1:7" ht="36" customHeight="1" x14ac:dyDescent="0.35">
      <c r="A74" s="37"/>
      <c r="B74" s="255"/>
      <c r="C74" s="255"/>
      <c r="D74" s="254"/>
      <c r="E74" s="38">
        <v>1</v>
      </c>
      <c r="F74" s="36" t="s">
        <v>688</v>
      </c>
      <c r="G74" s="36" t="s">
        <v>689</v>
      </c>
    </row>
    <row r="75" spans="1:7" ht="36" customHeight="1" x14ac:dyDescent="0.35">
      <c r="A75" s="37"/>
      <c r="B75" s="255"/>
      <c r="C75" s="255"/>
      <c r="D75" s="253">
        <v>2</v>
      </c>
      <c r="E75" s="38">
        <v>1.25</v>
      </c>
      <c r="F75" s="36" t="s">
        <v>690</v>
      </c>
      <c r="G75" s="36" t="s">
        <v>691</v>
      </c>
    </row>
    <row r="76" spans="1:7" ht="36" customHeight="1" x14ac:dyDescent="0.35">
      <c r="A76" s="37"/>
      <c r="B76" s="255"/>
      <c r="C76" s="255"/>
      <c r="D76" s="254"/>
      <c r="E76" s="38">
        <v>1.5</v>
      </c>
      <c r="F76" s="36" t="s">
        <v>692</v>
      </c>
      <c r="G76" s="36" t="s">
        <v>693</v>
      </c>
    </row>
    <row r="77" spans="1:7" ht="36" customHeight="1" x14ac:dyDescent="0.35">
      <c r="A77" s="37"/>
      <c r="B77" s="255"/>
      <c r="C77" s="255"/>
      <c r="D77" s="254"/>
      <c r="E77" s="38">
        <v>1.75</v>
      </c>
      <c r="F77" s="36" t="s">
        <v>694</v>
      </c>
      <c r="G77" s="36" t="s">
        <v>695</v>
      </c>
    </row>
    <row r="78" spans="1:7" ht="36" customHeight="1" x14ac:dyDescent="0.35">
      <c r="A78" s="37"/>
      <c r="B78" s="255"/>
      <c r="C78" s="255"/>
      <c r="D78" s="254"/>
      <c r="E78" s="38">
        <v>2</v>
      </c>
      <c r="F78" s="36" t="s">
        <v>696</v>
      </c>
      <c r="G78" s="36" t="s">
        <v>697</v>
      </c>
    </row>
    <row r="79" spans="1:7" ht="36" customHeight="1" x14ac:dyDescent="0.35">
      <c r="A79" s="37"/>
      <c r="B79" s="255"/>
      <c r="C79" s="255"/>
      <c r="D79" s="253">
        <v>3</v>
      </c>
      <c r="E79" s="38">
        <v>2.25</v>
      </c>
      <c r="F79" s="36" t="s">
        <v>698</v>
      </c>
      <c r="G79" s="36" t="s">
        <v>699</v>
      </c>
    </row>
    <row r="80" spans="1:7" ht="36" customHeight="1" x14ac:dyDescent="0.35">
      <c r="A80" s="37"/>
      <c r="B80" s="255"/>
      <c r="C80" s="255"/>
      <c r="D80" s="254"/>
      <c r="E80" s="38">
        <v>2.5</v>
      </c>
      <c r="F80" s="36" t="s">
        <v>700</v>
      </c>
      <c r="G80" s="36" t="s">
        <v>701</v>
      </c>
    </row>
    <row r="81" spans="1:7" ht="36" customHeight="1" x14ac:dyDescent="0.35">
      <c r="A81" s="37"/>
      <c r="B81" s="255"/>
      <c r="C81" s="255"/>
      <c r="D81" s="254"/>
      <c r="E81" s="38">
        <v>2.75</v>
      </c>
      <c r="F81" s="36" t="s">
        <v>702</v>
      </c>
      <c r="G81" s="36" t="s">
        <v>703</v>
      </c>
    </row>
    <row r="82" spans="1:7" ht="36" customHeight="1" x14ac:dyDescent="0.35">
      <c r="A82" s="32"/>
      <c r="B82" s="255"/>
      <c r="C82" s="255"/>
      <c r="D82" s="254"/>
      <c r="E82" s="38">
        <v>3</v>
      </c>
      <c r="F82" s="36" t="s">
        <v>704</v>
      </c>
      <c r="G82" s="36" t="s">
        <v>705</v>
      </c>
    </row>
    <row r="83" spans="1:7" ht="36" customHeight="1" x14ac:dyDescent="0.35">
      <c r="A83" s="33">
        <v>3</v>
      </c>
      <c r="B83" s="256" t="s">
        <v>76</v>
      </c>
      <c r="C83" s="253" t="s">
        <v>80</v>
      </c>
      <c r="D83" s="34">
        <v>0</v>
      </c>
      <c r="E83" s="35">
        <v>0</v>
      </c>
      <c r="F83" s="36" t="s">
        <v>706</v>
      </c>
      <c r="G83" s="36" t="s">
        <v>707</v>
      </c>
    </row>
    <row r="84" spans="1:7" ht="36" customHeight="1" x14ac:dyDescent="0.35">
      <c r="A84" s="37"/>
      <c r="B84" s="255"/>
      <c r="C84" s="255"/>
      <c r="D84" s="253">
        <v>1</v>
      </c>
      <c r="E84" s="38">
        <v>0.25</v>
      </c>
      <c r="F84" s="36" t="s">
        <v>708</v>
      </c>
      <c r="G84" s="36" t="s">
        <v>709</v>
      </c>
    </row>
    <row r="85" spans="1:7" ht="36" customHeight="1" x14ac:dyDescent="0.35">
      <c r="A85" s="37"/>
      <c r="B85" s="255"/>
      <c r="C85" s="255"/>
      <c r="D85" s="254"/>
      <c r="E85" s="38">
        <v>0.5</v>
      </c>
      <c r="F85" s="36" t="s">
        <v>710</v>
      </c>
      <c r="G85" s="36" t="s">
        <v>711</v>
      </c>
    </row>
    <row r="86" spans="1:7" ht="36" customHeight="1" x14ac:dyDescent="0.35">
      <c r="A86" s="37"/>
      <c r="B86" s="255"/>
      <c r="C86" s="255"/>
      <c r="D86" s="254"/>
      <c r="E86" s="38">
        <v>0.75</v>
      </c>
      <c r="F86" s="36" t="s">
        <v>712</v>
      </c>
      <c r="G86" s="36" t="s">
        <v>713</v>
      </c>
    </row>
    <row r="87" spans="1:7" ht="36" customHeight="1" x14ac:dyDescent="0.35">
      <c r="A87" s="37"/>
      <c r="B87" s="255"/>
      <c r="C87" s="255"/>
      <c r="D87" s="254"/>
      <c r="E87" s="38">
        <v>1</v>
      </c>
      <c r="F87" s="36" t="s">
        <v>714</v>
      </c>
      <c r="G87" s="36" t="s">
        <v>715</v>
      </c>
    </row>
    <row r="88" spans="1:7" ht="36" customHeight="1" x14ac:dyDescent="0.35">
      <c r="A88" s="37"/>
      <c r="B88" s="255"/>
      <c r="C88" s="255"/>
      <c r="D88" s="253">
        <v>2</v>
      </c>
      <c r="E88" s="38">
        <v>1.25</v>
      </c>
      <c r="F88" s="36" t="s">
        <v>716</v>
      </c>
      <c r="G88" s="36" t="s">
        <v>717</v>
      </c>
    </row>
    <row r="89" spans="1:7" ht="36" customHeight="1" x14ac:dyDescent="0.35">
      <c r="A89" s="37"/>
      <c r="B89" s="255"/>
      <c r="C89" s="255"/>
      <c r="D89" s="254"/>
      <c r="E89" s="38">
        <v>1.5</v>
      </c>
      <c r="F89" s="36" t="s">
        <v>718</v>
      </c>
      <c r="G89" s="36" t="s">
        <v>719</v>
      </c>
    </row>
    <row r="90" spans="1:7" ht="36" customHeight="1" x14ac:dyDescent="0.35">
      <c r="A90" s="37"/>
      <c r="B90" s="255"/>
      <c r="C90" s="255"/>
      <c r="D90" s="254"/>
      <c r="E90" s="38">
        <v>1.75</v>
      </c>
      <c r="F90" s="36" t="s">
        <v>720</v>
      </c>
      <c r="G90" s="36" t="s">
        <v>721</v>
      </c>
    </row>
    <row r="91" spans="1:7" ht="36" customHeight="1" x14ac:dyDescent="0.35">
      <c r="A91" s="37"/>
      <c r="B91" s="255"/>
      <c r="C91" s="255"/>
      <c r="D91" s="254"/>
      <c r="E91" s="38">
        <v>2</v>
      </c>
      <c r="F91" s="36" t="s">
        <v>722</v>
      </c>
      <c r="G91" s="36" t="s">
        <v>723</v>
      </c>
    </row>
    <row r="92" spans="1:7" ht="36" customHeight="1" x14ac:dyDescent="0.35">
      <c r="A92" s="37"/>
      <c r="B92" s="255"/>
      <c r="C92" s="255"/>
      <c r="D92" s="253">
        <v>3</v>
      </c>
      <c r="E92" s="38">
        <v>2.25</v>
      </c>
      <c r="F92" s="36" t="s">
        <v>724</v>
      </c>
      <c r="G92" s="36" t="s">
        <v>717</v>
      </c>
    </row>
    <row r="93" spans="1:7" ht="36" customHeight="1" x14ac:dyDescent="0.35">
      <c r="A93" s="37"/>
      <c r="B93" s="255"/>
      <c r="C93" s="255"/>
      <c r="D93" s="254"/>
      <c r="E93" s="38">
        <v>2.5</v>
      </c>
      <c r="F93" s="36" t="s">
        <v>725</v>
      </c>
      <c r="G93" s="36" t="s">
        <v>719</v>
      </c>
    </row>
    <row r="94" spans="1:7" ht="36" customHeight="1" x14ac:dyDescent="0.35">
      <c r="A94" s="37"/>
      <c r="B94" s="255"/>
      <c r="C94" s="255"/>
      <c r="D94" s="254"/>
      <c r="E94" s="38">
        <v>2.75</v>
      </c>
      <c r="F94" s="36" t="s">
        <v>726</v>
      </c>
      <c r="G94" s="36" t="s">
        <v>721</v>
      </c>
    </row>
    <row r="95" spans="1:7" ht="36" customHeight="1" x14ac:dyDescent="0.35">
      <c r="A95" s="37"/>
      <c r="B95" s="255"/>
      <c r="C95" s="255"/>
      <c r="D95" s="254"/>
      <c r="E95" s="38">
        <v>3</v>
      </c>
      <c r="F95" s="36" t="s">
        <v>727</v>
      </c>
      <c r="G95" s="36" t="s">
        <v>723</v>
      </c>
    </row>
    <row r="96" spans="1:7" ht="36" customHeight="1" x14ac:dyDescent="0.35">
      <c r="A96" s="37"/>
      <c r="B96" s="255"/>
      <c r="C96" s="253" t="s">
        <v>81</v>
      </c>
      <c r="D96" s="34">
        <v>0</v>
      </c>
      <c r="E96" s="35">
        <v>0</v>
      </c>
      <c r="F96" s="36" t="s">
        <v>728</v>
      </c>
      <c r="G96" s="36" t="s">
        <v>729</v>
      </c>
    </row>
    <row r="97" spans="1:7" ht="36" customHeight="1" x14ac:dyDescent="0.35">
      <c r="A97" s="37"/>
      <c r="B97" s="255"/>
      <c r="C97" s="255"/>
      <c r="D97" s="253">
        <v>1</v>
      </c>
      <c r="E97" s="38">
        <v>0.25</v>
      </c>
      <c r="F97" s="36" t="s">
        <v>730</v>
      </c>
      <c r="G97" s="36" t="s">
        <v>731</v>
      </c>
    </row>
    <row r="98" spans="1:7" ht="36" customHeight="1" x14ac:dyDescent="0.35">
      <c r="A98" s="37"/>
      <c r="B98" s="255"/>
      <c r="C98" s="255"/>
      <c r="D98" s="254"/>
      <c r="E98" s="38">
        <v>0.5</v>
      </c>
      <c r="F98" s="36" t="s">
        <v>732</v>
      </c>
      <c r="G98" s="36" t="s">
        <v>733</v>
      </c>
    </row>
    <row r="99" spans="1:7" ht="36" customHeight="1" x14ac:dyDescent="0.35">
      <c r="A99" s="37"/>
      <c r="B99" s="255"/>
      <c r="C99" s="255"/>
      <c r="D99" s="254"/>
      <c r="E99" s="38">
        <v>0.75</v>
      </c>
      <c r="F99" s="36" t="s">
        <v>734</v>
      </c>
      <c r="G99" s="36" t="s">
        <v>735</v>
      </c>
    </row>
    <row r="100" spans="1:7" ht="36" customHeight="1" x14ac:dyDescent="0.35">
      <c r="A100" s="37"/>
      <c r="B100" s="255"/>
      <c r="C100" s="255"/>
      <c r="D100" s="254"/>
      <c r="E100" s="38">
        <v>1</v>
      </c>
      <c r="F100" s="36" t="s">
        <v>736</v>
      </c>
      <c r="G100" s="36" t="s">
        <v>737</v>
      </c>
    </row>
    <row r="101" spans="1:7" ht="36" customHeight="1" x14ac:dyDescent="0.35">
      <c r="A101" s="37"/>
      <c r="B101" s="255"/>
      <c r="C101" s="255"/>
      <c r="D101" s="253">
        <v>2</v>
      </c>
      <c r="E101" s="38">
        <v>1.25</v>
      </c>
      <c r="F101" s="36" t="s">
        <v>738</v>
      </c>
      <c r="G101" s="36" t="s">
        <v>739</v>
      </c>
    </row>
    <row r="102" spans="1:7" ht="36" customHeight="1" x14ac:dyDescent="0.35">
      <c r="A102" s="37"/>
      <c r="B102" s="255"/>
      <c r="C102" s="255"/>
      <c r="D102" s="254"/>
      <c r="E102" s="38">
        <v>1.5</v>
      </c>
      <c r="F102" s="36" t="s">
        <v>740</v>
      </c>
      <c r="G102" s="36" t="s">
        <v>741</v>
      </c>
    </row>
    <row r="103" spans="1:7" ht="36" customHeight="1" x14ac:dyDescent="0.35">
      <c r="A103" s="37"/>
      <c r="B103" s="255"/>
      <c r="C103" s="255"/>
      <c r="D103" s="254"/>
      <c r="E103" s="38">
        <v>1.75</v>
      </c>
      <c r="F103" s="36" t="s">
        <v>742</v>
      </c>
      <c r="G103" s="36" t="s">
        <v>743</v>
      </c>
    </row>
    <row r="104" spans="1:7" ht="36" customHeight="1" x14ac:dyDescent="0.35">
      <c r="A104" s="37"/>
      <c r="B104" s="255"/>
      <c r="C104" s="255"/>
      <c r="D104" s="254"/>
      <c r="E104" s="38">
        <v>2</v>
      </c>
      <c r="F104" s="36" t="s">
        <v>744</v>
      </c>
      <c r="G104" s="36" t="s">
        <v>745</v>
      </c>
    </row>
    <row r="105" spans="1:7" ht="36" customHeight="1" x14ac:dyDescent="0.35">
      <c r="A105" s="37"/>
      <c r="B105" s="255"/>
      <c r="C105" s="255"/>
      <c r="D105" s="253">
        <v>3</v>
      </c>
      <c r="E105" s="38">
        <v>2.25</v>
      </c>
      <c r="F105" s="36" t="s">
        <v>746</v>
      </c>
      <c r="G105" s="36" t="s">
        <v>747</v>
      </c>
    </row>
    <row r="106" spans="1:7" ht="36" customHeight="1" x14ac:dyDescent="0.35">
      <c r="A106" s="37"/>
      <c r="B106" s="255"/>
      <c r="C106" s="255"/>
      <c r="D106" s="254"/>
      <c r="E106" s="38">
        <v>2.5</v>
      </c>
      <c r="F106" s="36" t="s">
        <v>748</v>
      </c>
      <c r="G106" s="36" t="s">
        <v>749</v>
      </c>
    </row>
    <row r="107" spans="1:7" ht="36" customHeight="1" x14ac:dyDescent="0.35">
      <c r="A107" s="37"/>
      <c r="B107" s="255"/>
      <c r="C107" s="255"/>
      <c r="D107" s="254"/>
      <c r="E107" s="38">
        <v>2.75</v>
      </c>
      <c r="F107" s="36" t="s">
        <v>750</v>
      </c>
      <c r="G107" s="36" t="s">
        <v>751</v>
      </c>
    </row>
    <row r="108" spans="1:7" ht="36" customHeight="1" x14ac:dyDescent="0.35">
      <c r="A108" s="37"/>
      <c r="B108" s="255"/>
      <c r="C108" s="255"/>
      <c r="D108" s="254"/>
      <c r="E108" s="38">
        <v>3</v>
      </c>
      <c r="F108" s="36" t="s">
        <v>752</v>
      </c>
      <c r="G108" s="36" t="s">
        <v>753</v>
      </c>
    </row>
    <row r="109" spans="1:7" ht="36" customHeight="1" x14ac:dyDescent="0.35">
      <c r="A109" s="37"/>
      <c r="B109" s="255"/>
      <c r="C109" s="253" t="s">
        <v>82</v>
      </c>
      <c r="D109" s="34">
        <v>0</v>
      </c>
      <c r="E109" s="35">
        <v>0</v>
      </c>
      <c r="F109" s="36" t="s">
        <v>754</v>
      </c>
      <c r="G109" s="36" t="s">
        <v>755</v>
      </c>
    </row>
    <row r="110" spans="1:7" ht="36" customHeight="1" x14ac:dyDescent="0.35">
      <c r="A110" s="37"/>
      <c r="B110" s="255"/>
      <c r="C110" s="255"/>
      <c r="D110" s="253">
        <v>1</v>
      </c>
      <c r="E110" s="38">
        <v>0.25</v>
      </c>
      <c r="F110" s="36" t="s">
        <v>756</v>
      </c>
      <c r="G110" s="36" t="s">
        <v>757</v>
      </c>
    </row>
    <row r="111" spans="1:7" ht="36" customHeight="1" x14ac:dyDescent="0.35">
      <c r="A111" s="37"/>
      <c r="B111" s="255"/>
      <c r="C111" s="255"/>
      <c r="D111" s="254"/>
      <c r="E111" s="38">
        <v>0.5</v>
      </c>
      <c r="F111" s="36" t="s">
        <v>758</v>
      </c>
      <c r="G111" s="36" t="s">
        <v>759</v>
      </c>
    </row>
    <row r="112" spans="1:7" ht="36" customHeight="1" x14ac:dyDescent="0.35">
      <c r="A112" s="37"/>
      <c r="B112" s="255"/>
      <c r="C112" s="255"/>
      <c r="D112" s="254"/>
      <c r="E112" s="38">
        <v>0.75</v>
      </c>
      <c r="F112" s="36" t="s">
        <v>760</v>
      </c>
      <c r="G112" s="36" t="s">
        <v>761</v>
      </c>
    </row>
    <row r="113" spans="1:7" ht="36" customHeight="1" x14ac:dyDescent="0.35">
      <c r="A113" s="37"/>
      <c r="B113" s="255"/>
      <c r="C113" s="255"/>
      <c r="D113" s="254"/>
      <c r="E113" s="38">
        <v>1</v>
      </c>
      <c r="F113" s="36" t="s">
        <v>762</v>
      </c>
      <c r="G113" s="36" t="s">
        <v>763</v>
      </c>
    </row>
    <row r="114" spans="1:7" ht="36" customHeight="1" x14ac:dyDescent="0.35">
      <c r="A114" s="37"/>
      <c r="B114" s="255"/>
      <c r="C114" s="255"/>
      <c r="D114" s="253">
        <v>2</v>
      </c>
      <c r="E114" s="38">
        <v>1.25</v>
      </c>
      <c r="F114" s="36" t="s">
        <v>764</v>
      </c>
      <c r="G114" s="36" t="s">
        <v>765</v>
      </c>
    </row>
    <row r="115" spans="1:7" ht="36" customHeight="1" x14ac:dyDescent="0.35">
      <c r="A115" s="37"/>
      <c r="B115" s="255"/>
      <c r="C115" s="255"/>
      <c r="D115" s="254"/>
      <c r="E115" s="38">
        <v>1.5</v>
      </c>
      <c r="F115" s="36" t="s">
        <v>766</v>
      </c>
      <c r="G115" s="36" t="s">
        <v>767</v>
      </c>
    </row>
    <row r="116" spans="1:7" ht="36" customHeight="1" x14ac:dyDescent="0.35">
      <c r="A116" s="37"/>
      <c r="B116" s="255"/>
      <c r="C116" s="255"/>
      <c r="D116" s="254"/>
      <c r="E116" s="38">
        <v>1.75</v>
      </c>
      <c r="F116" s="36" t="s">
        <v>768</v>
      </c>
      <c r="G116" s="36" t="s">
        <v>769</v>
      </c>
    </row>
    <row r="117" spans="1:7" ht="36" customHeight="1" x14ac:dyDescent="0.35">
      <c r="A117" s="37"/>
      <c r="B117" s="255"/>
      <c r="C117" s="255"/>
      <c r="D117" s="254"/>
      <c r="E117" s="38">
        <v>2</v>
      </c>
      <c r="F117" s="36" t="s">
        <v>770</v>
      </c>
      <c r="G117" s="36" t="s">
        <v>771</v>
      </c>
    </row>
    <row r="118" spans="1:7" ht="36" customHeight="1" x14ac:dyDescent="0.35">
      <c r="A118" s="37"/>
      <c r="B118" s="255"/>
      <c r="C118" s="255"/>
      <c r="D118" s="253">
        <v>3</v>
      </c>
      <c r="E118" s="38">
        <v>2.25</v>
      </c>
      <c r="F118" s="36" t="s">
        <v>772</v>
      </c>
      <c r="G118" s="36" t="s">
        <v>773</v>
      </c>
    </row>
    <row r="119" spans="1:7" ht="36" customHeight="1" x14ac:dyDescent="0.35">
      <c r="A119" s="37"/>
      <c r="B119" s="255"/>
      <c r="C119" s="255"/>
      <c r="D119" s="254"/>
      <c r="E119" s="38">
        <v>2.5</v>
      </c>
      <c r="F119" s="36" t="s">
        <v>774</v>
      </c>
      <c r="G119" s="36" t="s">
        <v>775</v>
      </c>
    </row>
    <row r="120" spans="1:7" ht="36" customHeight="1" x14ac:dyDescent="0.35">
      <c r="A120" s="37"/>
      <c r="B120" s="255"/>
      <c r="C120" s="255"/>
      <c r="D120" s="254"/>
      <c r="E120" s="38">
        <v>2.75</v>
      </c>
      <c r="F120" s="36" t="s">
        <v>776</v>
      </c>
      <c r="G120" s="36" t="s">
        <v>777</v>
      </c>
    </row>
    <row r="121" spans="1:7" ht="36" customHeight="1" x14ac:dyDescent="0.35">
      <c r="A121" s="32"/>
      <c r="B121" s="255"/>
      <c r="C121" s="255"/>
      <c r="D121" s="254"/>
      <c r="E121" s="38">
        <v>3</v>
      </c>
      <c r="F121" s="36" t="s">
        <v>778</v>
      </c>
      <c r="G121" s="36" t="s">
        <v>779</v>
      </c>
    </row>
    <row r="122" spans="1:7" ht="36" customHeight="1" x14ac:dyDescent="0.35">
      <c r="A122" s="33">
        <v>4</v>
      </c>
      <c r="B122" s="256" t="s">
        <v>83</v>
      </c>
      <c r="C122" s="253" t="s">
        <v>84</v>
      </c>
      <c r="D122" s="34">
        <v>0</v>
      </c>
      <c r="E122" s="35">
        <v>0</v>
      </c>
      <c r="F122" s="36" t="s">
        <v>780</v>
      </c>
      <c r="G122" s="36" t="s">
        <v>781</v>
      </c>
    </row>
    <row r="123" spans="1:7" ht="36" customHeight="1" x14ac:dyDescent="0.35">
      <c r="A123" s="37"/>
      <c r="B123" s="255"/>
      <c r="C123" s="255"/>
      <c r="D123" s="253">
        <v>1</v>
      </c>
      <c r="E123" s="38">
        <v>0.25</v>
      </c>
      <c r="F123" s="36" t="s">
        <v>782</v>
      </c>
      <c r="G123" s="36" t="s">
        <v>783</v>
      </c>
    </row>
    <row r="124" spans="1:7" ht="36" customHeight="1" x14ac:dyDescent="0.35">
      <c r="A124" s="37"/>
      <c r="B124" s="255"/>
      <c r="C124" s="255"/>
      <c r="D124" s="254"/>
      <c r="E124" s="38">
        <v>0.5</v>
      </c>
      <c r="F124" s="36" t="s">
        <v>784</v>
      </c>
      <c r="G124" s="36" t="s">
        <v>785</v>
      </c>
    </row>
    <row r="125" spans="1:7" ht="36" customHeight="1" x14ac:dyDescent="0.35">
      <c r="A125" s="37"/>
      <c r="B125" s="255"/>
      <c r="C125" s="255"/>
      <c r="D125" s="254"/>
      <c r="E125" s="38">
        <v>0.75</v>
      </c>
      <c r="F125" s="36" t="s">
        <v>786</v>
      </c>
      <c r="G125" s="36" t="s">
        <v>787</v>
      </c>
    </row>
    <row r="126" spans="1:7" ht="36" customHeight="1" x14ac:dyDescent="0.35">
      <c r="A126" s="37"/>
      <c r="B126" s="255"/>
      <c r="C126" s="255"/>
      <c r="D126" s="254"/>
      <c r="E126" s="38">
        <v>1</v>
      </c>
      <c r="F126" s="36" t="s">
        <v>788</v>
      </c>
      <c r="G126" s="36" t="s">
        <v>789</v>
      </c>
    </row>
    <row r="127" spans="1:7" ht="36" customHeight="1" x14ac:dyDescent="0.35">
      <c r="A127" s="37"/>
      <c r="B127" s="255"/>
      <c r="C127" s="255"/>
      <c r="D127" s="253">
        <v>2</v>
      </c>
      <c r="E127" s="38">
        <v>1.25</v>
      </c>
      <c r="F127" s="36" t="s">
        <v>790</v>
      </c>
      <c r="G127" s="36" t="s">
        <v>791</v>
      </c>
    </row>
    <row r="128" spans="1:7" ht="36" customHeight="1" x14ac:dyDescent="0.35">
      <c r="A128" s="37"/>
      <c r="B128" s="255"/>
      <c r="C128" s="255"/>
      <c r="D128" s="254"/>
      <c r="E128" s="38">
        <v>1.5</v>
      </c>
      <c r="F128" s="36" t="s">
        <v>792</v>
      </c>
      <c r="G128" s="36" t="s">
        <v>793</v>
      </c>
    </row>
    <row r="129" spans="1:7" ht="36" customHeight="1" x14ac:dyDescent="0.35">
      <c r="A129" s="37"/>
      <c r="B129" s="255"/>
      <c r="C129" s="255"/>
      <c r="D129" s="254"/>
      <c r="E129" s="38">
        <v>1.75</v>
      </c>
      <c r="F129" s="36" t="s">
        <v>794</v>
      </c>
      <c r="G129" s="36" t="s">
        <v>795</v>
      </c>
    </row>
    <row r="130" spans="1:7" ht="36" customHeight="1" x14ac:dyDescent="0.35">
      <c r="A130" s="37"/>
      <c r="B130" s="255"/>
      <c r="C130" s="255"/>
      <c r="D130" s="254"/>
      <c r="E130" s="38">
        <v>2</v>
      </c>
      <c r="F130" s="36" t="s">
        <v>796</v>
      </c>
      <c r="G130" s="36" t="s">
        <v>797</v>
      </c>
    </row>
    <row r="131" spans="1:7" ht="36" customHeight="1" x14ac:dyDescent="0.35">
      <c r="A131" s="37"/>
      <c r="B131" s="255"/>
      <c r="C131" s="255"/>
      <c r="D131" s="253">
        <v>3</v>
      </c>
      <c r="E131" s="38">
        <v>2.25</v>
      </c>
      <c r="F131" s="36" t="s">
        <v>798</v>
      </c>
      <c r="G131" s="36" t="s">
        <v>799</v>
      </c>
    </row>
    <row r="132" spans="1:7" ht="36" customHeight="1" x14ac:dyDescent="0.35">
      <c r="A132" s="37"/>
      <c r="B132" s="255"/>
      <c r="C132" s="255"/>
      <c r="D132" s="254"/>
      <c r="E132" s="38">
        <v>2.5</v>
      </c>
      <c r="F132" s="36" t="s">
        <v>800</v>
      </c>
      <c r="G132" s="36" t="s">
        <v>801</v>
      </c>
    </row>
    <row r="133" spans="1:7" ht="36" customHeight="1" x14ac:dyDescent="0.35">
      <c r="A133" s="37"/>
      <c r="B133" s="255"/>
      <c r="C133" s="255"/>
      <c r="D133" s="254"/>
      <c r="E133" s="38">
        <v>2.75</v>
      </c>
      <c r="F133" s="36" t="s">
        <v>802</v>
      </c>
      <c r="G133" s="36" t="s">
        <v>803</v>
      </c>
    </row>
    <row r="134" spans="1:7" ht="36" customHeight="1" x14ac:dyDescent="0.35">
      <c r="A134" s="37"/>
      <c r="B134" s="255"/>
      <c r="C134" s="255"/>
      <c r="D134" s="254"/>
      <c r="E134" s="38">
        <v>3</v>
      </c>
      <c r="F134" s="36" t="s">
        <v>804</v>
      </c>
      <c r="G134" s="36" t="s">
        <v>805</v>
      </c>
    </row>
    <row r="135" spans="1:7" ht="36" customHeight="1" x14ac:dyDescent="0.35">
      <c r="A135" s="37"/>
      <c r="B135" s="255"/>
      <c r="C135" s="253" t="s">
        <v>85</v>
      </c>
      <c r="D135" s="34">
        <v>0</v>
      </c>
      <c r="E135" s="35">
        <v>0</v>
      </c>
      <c r="F135" s="36" t="s">
        <v>806</v>
      </c>
      <c r="G135" s="36" t="s">
        <v>807</v>
      </c>
    </row>
    <row r="136" spans="1:7" ht="36" customHeight="1" x14ac:dyDescent="0.35">
      <c r="A136" s="37"/>
      <c r="B136" s="255"/>
      <c r="C136" s="255"/>
      <c r="D136" s="253">
        <v>1</v>
      </c>
      <c r="E136" s="38">
        <v>0.25</v>
      </c>
      <c r="F136" s="36" t="s">
        <v>808</v>
      </c>
      <c r="G136" s="36" t="s">
        <v>809</v>
      </c>
    </row>
    <row r="137" spans="1:7" ht="36" customHeight="1" x14ac:dyDescent="0.35">
      <c r="A137" s="37"/>
      <c r="B137" s="255"/>
      <c r="C137" s="255"/>
      <c r="D137" s="254"/>
      <c r="E137" s="38">
        <v>0.5</v>
      </c>
      <c r="F137" s="36" t="s">
        <v>810</v>
      </c>
      <c r="G137" s="36" t="s">
        <v>811</v>
      </c>
    </row>
    <row r="138" spans="1:7" ht="36" customHeight="1" x14ac:dyDescent="0.35">
      <c r="A138" s="37"/>
      <c r="B138" s="255"/>
      <c r="C138" s="255"/>
      <c r="D138" s="254"/>
      <c r="E138" s="38">
        <v>0.75</v>
      </c>
      <c r="F138" s="36" t="s">
        <v>812</v>
      </c>
      <c r="G138" s="36" t="s">
        <v>813</v>
      </c>
    </row>
    <row r="139" spans="1:7" ht="36" customHeight="1" x14ac:dyDescent="0.35">
      <c r="A139" s="37"/>
      <c r="B139" s="255"/>
      <c r="C139" s="255"/>
      <c r="D139" s="254"/>
      <c r="E139" s="38">
        <v>1</v>
      </c>
      <c r="F139" s="36" t="s">
        <v>814</v>
      </c>
      <c r="G139" s="36" t="s">
        <v>815</v>
      </c>
    </row>
    <row r="140" spans="1:7" ht="36" customHeight="1" x14ac:dyDescent="0.35">
      <c r="A140" s="37"/>
      <c r="B140" s="255"/>
      <c r="C140" s="255"/>
      <c r="D140" s="253">
        <v>2</v>
      </c>
      <c r="E140" s="38">
        <v>1.25</v>
      </c>
      <c r="F140" s="36" t="s">
        <v>816</v>
      </c>
      <c r="G140" s="36" t="s">
        <v>817</v>
      </c>
    </row>
    <row r="141" spans="1:7" ht="36" customHeight="1" x14ac:dyDescent="0.35">
      <c r="A141" s="37"/>
      <c r="B141" s="255"/>
      <c r="C141" s="255"/>
      <c r="D141" s="254"/>
      <c r="E141" s="38">
        <v>1.5</v>
      </c>
      <c r="F141" s="36" t="s">
        <v>818</v>
      </c>
      <c r="G141" s="36" t="s">
        <v>819</v>
      </c>
    </row>
    <row r="142" spans="1:7" ht="36" customHeight="1" x14ac:dyDescent="0.35">
      <c r="A142" s="37"/>
      <c r="B142" s="255"/>
      <c r="C142" s="255"/>
      <c r="D142" s="254"/>
      <c r="E142" s="38">
        <v>1.75</v>
      </c>
      <c r="F142" s="36" t="s">
        <v>820</v>
      </c>
      <c r="G142" s="36" t="s">
        <v>821</v>
      </c>
    </row>
    <row r="143" spans="1:7" ht="36" customHeight="1" x14ac:dyDescent="0.35">
      <c r="A143" s="37"/>
      <c r="B143" s="255"/>
      <c r="C143" s="255"/>
      <c r="D143" s="254"/>
      <c r="E143" s="38">
        <v>2</v>
      </c>
      <c r="F143" s="36" t="s">
        <v>822</v>
      </c>
      <c r="G143" s="36" t="s">
        <v>823</v>
      </c>
    </row>
    <row r="144" spans="1:7" ht="36" customHeight="1" x14ac:dyDescent="0.35">
      <c r="A144" s="37"/>
      <c r="B144" s="255"/>
      <c r="C144" s="255"/>
      <c r="D144" s="253">
        <v>3</v>
      </c>
      <c r="E144" s="38">
        <v>2.25</v>
      </c>
      <c r="F144" s="36" t="s">
        <v>824</v>
      </c>
      <c r="G144" s="36" t="s">
        <v>825</v>
      </c>
    </row>
    <row r="145" spans="1:7" ht="36" customHeight="1" x14ac:dyDescent="0.35">
      <c r="A145" s="37"/>
      <c r="B145" s="255"/>
      <c r="C145" s="255"/>
      <c r="D145" s="254"/>
      <c r="E145" s="38">
        <v>2.5</v>
      </c>
      <c r="F145" s="36" t="s">
        <v>826</v>
      </c>
      <c r="G145" s="36" t="s">
        <v>827</v>
      </c>
    </row>
    <row r="146" spans="1:7" ht="36" customHeight="1" x14ac:dyDescent="0.35">
      <c r="A146" s="37"/>
      <c r="B146" s="255"/>
      <c r="C146" s="255"/>
      <c r="D146" s="254"/>
      <c r="E146" s="38">
        <v>2.75</v>
      </c>
      <c r="F146" s="36" t="s">
        <v>828</v>
      </c>
      <c r="G146" s="36" t="s">
        <v>829</v>
      </c>
    </row>
    <row r="147" spans="1:7" ht="36" customHeight="1" x14ac:dyDescent="0.35">
      <c r="A147" s="37"/>
      <c r="B147" s="255"/>
      <c r="C147" s="255"/>
      <c r="D147" s="254"/>
      <c r="E147" s="38">
        <v>3</v>
      </c>
      <c r="F147" s="36" t="s">
        <v>830</v>
      </c>
      <c r="G147" s="36" t="s">
        <v>831</v>
      </c>
    </row>
    <row r="148" spans="1:7" ht="36" customHeight="1" x14ac:dyDescent="0.35">
      <c r="A148" s="37"/>
      <c r="B148" s="255"/>
      <c r="C148" s="253" t="s">
        <v>86</v>
      </c>
      <c r="D148" s="34">
        <v>0</v>
      </c>
      <c r="E148" s="35">
        <v>0</v>
      </c>
      <c r="F148" s="36" t="s">
        <v>832</v>
      </c>
      <c r="G148" s="36" t="s">
        <v>833</v>
      </c>
    </row>
    <row r="149" spans="1:7" ht="36" customHeight="1" x14ac:dyDescent="0.35">
      <c r="A149" s="37"/>
      <c r="B149" s="255"/>
      <c r="C149" s="255"/>
      <c r="D149" s="253">
        <v>1</v>
      </c>
      <c r="E149" s="38">
        <v>0.25</v>
      </c>
      <c r="F149" s="36" t="s">
        <v>834</v>
      </c>
      <c r="G149" s="36" t="s">
        <v>835</v>
      </c>
    </row>
    <row r="150" spans="1:7" ht="36" customHeight="1" x14ac:dyDescent="0.35">
      <c r="A150" s="37"/>
      <c r="B150" s="255"/>
      <c r="C150" s="255"/>
      <c r="D150" s="254"/>
      <c r="E150" s="38">
        <v>0.5</v>
      </c>
      <c r="F150" s="36" t="s">
        <v>836</v>
      </c>
      <c r="G150" s="36" t="s">
        <v>837</v>
      </c>
    </row>
    <row r="151" spans="1:7" ht="36" customHeight="1" x14ac:dyDescent="0.35">
      <c r="A151" s="37"/>
      <c r="B151" s="255"/>
      <c r="C151" s="255"/>
      <c r="D151" s="254"/>
      <c r="E151" s="38">
        <v>0.75</v>
      </c>
      <c r="F151" s="36" t="s">
        <v>838</v>
      </c>
      <c r="G151" s="36" t="s">
        <v>839</v>
      </c>
    </row>
    <row r="152" spans="1:7" ht="36" customHeight="1" x14ac:dyDescent="0.35">
      <c r="A152" s="37"/>
      <c r="B152" s="255"/>
      <c r="C152" s="255"/>
      <c r="D152" s="254"/>
      <c r="E152" s="38">
        <v>1</v>
      </c>
      <c r="F152" s="36" t="s">
        <v>840</v>
      </c>
      <c r="G152" s="36" t="s">
        <v>841</v>
      </c>
    </row>
    <row r="153" spans="1:7" ht="36" customHeight="1" x14ac:dyDescent="0.35">
      <c r="A153" s="37"/>
      <c r="B153" s="255"/>
      <c r="C153" s="255"/>
      <c r="D153" s="253">
        <v>2</v>
      </c>
      <c r="E153" s="38">
        <v>1.25</v>
      </c>
      <c r="F153" s="36" t="s">
        <v>842</v>
      </c>
      <c r="G153" s="36" t="s">
        <v>843</v>
      </c>
    </row>
    <row r="154" spans="1:7" ht="36" customHeight="1" x14ac:dyDescent="0.35">
      <c r="A154" s="37"/>
      <c r="B154" s="255"/>
      <c r="C154" s="255"/>
      <c r="D154" s="254"/>
      <c r="E154" s="38">
        <v>1.5</v>
      </c>
      <c r="F154" s="36" t="s">
        <v>844</v>
      </c>
      <c r="G154" s="36" t="s">
        <v>845</v>
      </c>
    </row>
    <row r="155" spans="1:7" ht="36" customHeight="1" x14ac:dyDescent="0.35">
      <c r="A155" s="37"/>
      <c r="B155" s="255"/>
      <c r="C155" s="255"/>
      <c r="D155" s="254"/>
      <c r="E155" s="38">
        <v>1.75</v>
      </c>
      <c r="F155" s="36" t="s">
        <v>846</v>
      </c>
      <c r="G155" s="36" t="s">
        <v>847</v>
      </c>
    </row>
    <row r="156" spans="1:7" ht="36" customHeight="1" x14ac:dyDescent="0.35">
      <c r="A156" s="37"/>
      <c r="B156" s="255"/>
      <c r="C156" s="255"/>
      <c r="D156" s="254"/>
      <c r="E156" s="38">
        <v>2</v>
      </c>
      <c r="F156" s="36" t="s">
        <v>848</v>
      </c>
      <c r="G156" s="36" t="s">
        <v>849</v>
      </c>
    </row>
    <row r="157" spans="1:7" ht="36" customHeight="1" x14ac:dyDescent="0.35">
      <c r="A157" s="37"/>
      <c r="B157" s="255"/>
      <c r="C157" s="255"/>
      <c r="D157" s="253">
        <v>3</v>
      </c>
      <c r="E157" s="38">
        <v>2.25</v>
      </c>
      <c r="F157" s="36" t="s">
        <v>850</v>
      </c>
      <c r="G157" s="36" t="s">
        <v>843</v>
      </c>
    </row>
    <row r="158" spans="1:7" ht="36" customHeight="1" x14ac:dyDescent="0.35">
      <c r="A158" s="37"/>
      <c r="B158" s="255"/>
      <c r="C158" s="255"/>
      <c r="D158" s="254"/>
      <c r="E158" s="38">
        <v>2.5</v>
      </c>
      <c r="F158" s="36" t="s">
        <v>851</v>
      </c>
      <c r="G158" s="36" t="s">
        <v>845</v>
      </c>
    </row>
    <row r="159" spans="1:7" ht="36" customHeight="1" x14ac:dyDescent="0.35">
      <c r="A159" s="37"/>
      <c r="B159" s="255"/>
      <c r="C159" s="255"/>
      <c r="D159" s="254"/>
      <c r="E159" s="38">
        <v>2.75</v>
      </c>
      <c r="F159" s="36" t="s">
        <v>852</v>
      </c>
      <c r="G159" s="36" t="s">
        <v>847</v>
      </c>
    </row>
    <row r="160" spans="1:7" ht="36" customHeight="1" x14ac:dyDescent="0.35">
      <c r="A160" s="32"/>
      <c r="B160" s="255"/>
      <c r="C160" s="255"/>
      <c r="D160" s="254"/>
      <c r="E160" s="38">
        <v>3</v>
      </c>
      <c r="F160" s="36" t="s">
        <v>853</v>
      </c>
      <c r="G160" s="36" t="s">
        <v>849</v>
      </c>
    </row>
    <row r="161" spans="1:7" ht="36" customHeight="1" x14ac:dyDescent="0.35">
      <c r="A161" s="33">
        <v>5</v>
      </c>
      <c r="B161" s="256" t="s">
        <v>87</v>
      </c>
      <c r="C161" s="253" t="s">
        <v>88</v>
      </c>
      <c r="D161" s="34">
        <v>0</v>
      </c>
      <c r="E161" s="35">
        <v>0</v>
      </c>
      <c r="F161" s="36" t="s">
        <v>854</v>
      </c>
      <c r="G161" s="36" t="s">
        <v>855</v>
      </c>
    </row>
    <row r="162" spans="1:7" ht="36" customHeight="1" x14ac:dyDescent="0.35">
      <c r="A162" s="37"/>
      <c r="B162" s="255"/>
      <c r="C162" s="255"/>
      <c r="D162" s="253">
        <v>1</v>
      </c>
      <c r="E162" s="38">
        <v>0.25</v>
      </c>
      <c r="F162" s="36" t="s">
        <v>856</v>
      </c>
      <c r="G162" s="36" t="s">
        <v>857</v>
      </c>
    </row>
    <row r="163" spans="1:7" ht="36" customHeight="1" x14ac:dyDescent="0.35">
      <c r="A163" s="37"/>
      <c r="B163" s="255"/>
      <c r="C163" s="255"/>
      <c r="D163" s="254"/>
      <c r="E163" s="38">
        <v>0.5</v>
      </c>
      <c r="F163" s="36" t="s">
        <v>858</v>
      </c>
      <c r="G163" s="36" t="s">
        <v>859</v>
      </c>
    </row>
    <row r="164" spans="1:7" ht="36" customHeight="1" x14ac:dyDescent="0.35">
      <c r="A164" s="37"/>
      <c r="B164" s="255"/>
      <c r="C164" s="255"/>
      <c r="D164" s="254"/>
      <c r="E164" s="38">
        <v>0.75</v>
      </c>
      <c r="F164" s="36" t="s">
        <v>860</v>
      </c>
      <c r="G164" s="36" t="s">
        <v>861</v>
      </c>
    </row>
    <row r="165" spans="1:7" ht="36" customHeight="1" x14ac:dyDescent="0.35">
      <c r="A165" s="37"/>
      <c r="B165" s="255"/>
      <c r="C165" s="255"/>
      <c r="D165" s="254"/>
      <c r="E165" s="38">
        <v>1</v>
      </c>
      <c r="F165" s="36" t="s">
        <v>862</v>
      </c>
      <c r="G165" s="36" t="s">
        <v>863</v>
      </c>
    </row>
    <row r="166" spans="1:7" ht="36" customHeight="1" x14ac:dyDescent="0.35">
      <c r="A166" s="37"/>
      <c r="B166" s="255"/>
      <c r="C166" s="255"/>
      <c r="D166" s="253">
        <v>2</v>
      </c>
      <c r="E166" s="38">
        <v>1.25</v>
      </c>
      <c r="F166" s="36" t="s">
        <v>864</v>
      </c>
      <c r="G166" s="36" t="s">
        <v>865</v>
      </c>
    </row>
    <row r="167" spans="1:7" ht="36" customHeight="1" x14ac:dyDescent="0.35">
      <c r="A167" s="37"/>
      <c r="B167" s="255"/>
      <c r="C167" s="255"/>
      <c r="D167" s="254"/>
      <c r="E167" s="38">
        <v>1.5</v>
      </c>
      <c r="F167" s="36" t="s">
        <v>866</v>
      </c>
      <c r="G167" s="36" t="s">
        <v>867</v>
      </c>
    </row>
    <row r="168" spans="1:7" ht="36" customHeight="1" x14ac:dyDescent="0.35">
      <c r="A168" s="37"/>
      <c r="B168" s="255"/>
      <c r="C168" s="255"/>
      <c r="D168" s="254"/>
      <c r="E168" s="38">
        <v>1.75</v>
      </c>
      <c r="F168" s="36" t="s">
        <v>868</v>
      </c>
      <c r="G168" s="36" t="s">
        <v>869</v>
      </c>
    </row>
    <row r="169" spans="1:7" ht="36" customHeight="1" x14ac:dyDescent="0.35">
      <c r="A169" s="37"/>
      <c r="B169" s="255"/>
      <c r="C169" s="255"/>
      <c r="D169" s="254"/>
      <c r="E169" s="38">
        <v>2</v>
      </c>
      <c r="F169" s="36" t="s">
        <v>870</v>
      </c>
      <c r="G169" s="36" t="s">
        <v>871</v>
      </c>
    </row>
    <row r="170" spans="1:7" ht="36" customHeight="1" x14ac:dyDescent="0.35">
      <c r="A170" s="37"/>
      <c r="B170" s="255"/>
      <c r="C170" s="255"/>
      <c r="D170" s="253">
        <v>3</v>
      </c>
      <c r="E170" s="38">
        <v>2.25</v>
      </c>
      <c r="F170" s="36" t="s">
        <v>872</v>
      </c>
      <c r="G170" s="36" t="s">
        <v>873</v>
      </c>
    </row>
    <row r="171" spans="1:7" ht="36" customHeight="1" x14ac:dyDescent="0.35">
      <c r="A171" s="37"/>
      <c r="B171" s="255"/>
      <c r="C171" s="255"/>
      <c r="D171" s="254"/>
      <c r="E171" s="38">
        <v>2.5</v>
      </c>
      <c r="F171" s="36" t="s">
        <v>874</v>
      </c>
      <c r="G171" s="36" t="s">
        <v>875</v>
      </c>
    </row>
    <row r="172" spans="1:7" ht="36" customHeight="1" x14ac:dyDescent="0.35">
      <c r="A172" s="37"/>
      <c r="B172" s="255"/>
      <c r="C172" s="255"/>
      <c r="D172" s="254"/>
      <c r="E172" s="38">
        <v>2.75</v>
      </c>
      <c r="F172" s="36" t="s">
        <v>876</v>
      </c>
      <c r="G172" s="36" t="s">
        <v>877</v>
      </c>
    </row>
    <row r="173" spans="1:7" ht="36" customHeight="1" x14ac:dyDescent="0.35">
      <c r="A173" s="37"/>
      <c r="B173" s="255"/>
      <c r="C173" s="255"/>
      <c r="D173" s="254"/>
      <c r="E173" s="38">
        <v>3</v>
      </c>
      <c r="F173" s="36" t="s">
        <v>878</v>
      </c>
      <c r="G173" s="36" t="s">
        <v>879</v>
      </c>
    </row>
    <row r="174" spans="1:7" ht="36" customHeight="1" x14ac:dyDescent="0.35">
      <c r="A174" s="37"/>
      <c r="B174" s="255"/>
      <c r="C174" s="253" t="s">
        <v>89</v>
      </c>
      <c r="D174" s="34">
        <v>0</v>
      </c>
      <c r="E174" s="35">
        <v>0</v>
      </c>
      <c r="F174" s="36" t="s">
        <v>880</v>
      </c>
      <c r="G174" s="36" t="s">
        <v>881</v>
      </c>
    </row>
    <row r="175" spans="1:7" ht="36" customHeight="1" x14ac:dyDescent="0.35">
      <c r="A175" s="37"/>
      <c r="B175" s="255"/>
      <c r="C175" s="255"/>
      <c r="D175" s="253">
        <v>1</v>
      </c>
      <c r="E175" s="38">
        <v>0.25</v>
      </c>
      <c r="F175" s="36" t="s">
        <v>882</v>
      </c>
      <c r="G175" s="36" t="s">
        <v>883</v>
      </c>
    </row>
    <row r="176" spans="1:7" ht="36" customHeight="1" x14ac:dyDescent="0.35">
      <c r="A176" s="37"/>
      <c r="B176" s="255"/>
      <c r="C176" s="255"/>
      <c r="D176" s="254"/>
      <c r="E176" s="38">
        <v>0.5</v>
      </c>
      <c r="F176" s="36" t="s">
        <v>884</v>
      </c>
      <c r="G176" s="36" t="s">
        <v>885</v>
      </c>
    </row>
    <row r="177" spans="1:7" ht="36" customHeight="1" x14ac:dyDescent="0.35">
      <c r="A177" s="37"/>
      <c r="B177" s="255"/>
      <c r="C177" s="255"/>
      <c r="D177" s="254"/>
      <c r="E177" s="38">
        <v>0.75</v>
      </c>
      <c r="F177" s="36" t="s">
        <v>886</v>
      </c>
      <c r="G177" s="36" t="s">
        <v>887</v>
      </c>
    </row>
    <row r="178" spans="1:7" ht="36" customHeight="1" x14ac:dyDescent="0.35">
      <c r="A178" s="37"/>
      <c r="B178" s="255"/>
      <c r="C178" s="255"/>
      <c r="D178" s="254"/>
      <c r="E178" s="38">
        <v>1</v>
      </c>
      <c r="F178" s="36" t="s">
        <v>888</v>
      </c>
      <c r="G178" s="36" t="s">
        <v>889</v>
      </c>
    </row>
    <row r="179" spans="1:7" ht="36" customHeight="1" x14ac:dyDescent="0.35">
      <c r="A179" s="37"/>
      <c r="B179" s="255"/>
      <c r="C179" s="255"/>
      <c r="D179" s="253">
        <v>2</v>
      </c>
      <c r="E179" s="38">
        <v>1.25</v>
      </c>
      <c r="F179" s="36" t="s">
        <v>890</v>
      </c>
      <c r="G179" s="36" t="s">
        <v>891</v>
      </c>
    </row>
    <row r="180" spans="1:7" ht="36" customHeight="1" x14ac:dyDescent="0.35">
      <c r="A180" s="37"/>
      <c r="B180" s="255"/>
      <c r="C180" s="255"/>
      <c r="D180" s="254"/>
      <c r="E180" s="38">
        <v>1.5</v>
      </c>
      <c r="F180" s="36" t="s">
        <v>892</v>
      </c>
      <c r="G180" s="36" t="s">
        <v>893</v>
      </c>
    </row>
    <row r="181" spans="1:7" ht="36" customHeight="1" x14ac:dyDescent="0.35">
      <c r="A181" s="37"/>
      <c r="B181" s="255"/>
      <c r="C181" s="255"/>
      <c r="D181" s="254"/>
      <c r="E181" s="38">
        <v>1.75</v>
      </c>
      <c r="F181" s="36" t="s">
        <v>894</v>
      </c>
      <c r="G181" s="36" t="s">
        <v>895</v>
      </c>
    </row>
    <row r="182" spans="1:7" ht="36" customHeight="1" x14ac:dyDescent="0.35">
      <c r="A182" s="37"/>
      <c r="B182" s="255"/>
      <c r="C182" s="255"/>
      <c r="D182" s="254"/>
      <c r="E182" s="38">
        <v>2</v>
      </c>
      <c r="F182" s="36" t="s">
        <v>896</v>
      </c>
      <c r="G182" s="36" t="s">
        <v>897</v>
      </c>
    </row>
    <row r="183" spans="1:7" ht="36" customHeight="1" x14ac:dyDescent="0.35">
      <c r="A183" s="37"/>
      <c r="B183" s="255"/>
      <c r="C183" s="255"/>
      <c r="D183" s="253">
        <v>3</v>
      </c>
      <c r="E183" s="38">
        <v>2.25</v>
      </c>
      <c r="F183" s="36" t="s">
        <v>898</v>
      </c>
      <c r="G183" s="36" t="s">
        <v>899</v>
      </c>
    </row>
    <row r="184" spans="1:7" ht="36" customHeight="1" x14ac:dyDescent="0.35">
      <c r="A184" s="37"/>
      <c r="B184" s="255"/>
      <c r="C184" s="255"/>
      <c r="D184" s="254"/>
      <c r="E184" s="38">
        <v>2.5</v>
      </c>
      <c r="F184" s="36" t="s">
        <v>900</v>
      </c>
      <c r="G184" s="36" t="s">
        <v>901</v>
      </c>
    </row>
    <row r="185" spans="1:7" ht="36" customHeight="1" x14ac:dyDescent="0.35">
      <c r="A185" s="37"/>
      <c r="B185" s="255"/>
      <c r="C185" s="255"/>
      <c r="D185" s="254"/>
      <c r="E185" s="38">
        <v>2.75</v>
      </c>
      <c r="F185" s="36" t="s">
        <v>902</v>
      </c>
      <c r="G185" s="36" t="s">
        <v>903</v>
      </c>
    </row>
    <row r="186" spans="1:7" ht="36" customHeight="1" x14ac:dyDescent="0.35">
      <c r="A186" s="37"/>
      <c r="B186" s="255"/>
      <c r="C186" s="255"/>
      <c r="D186" s="254"/>
      <c r="E186" s="38">
        <v>3</v>
      </c>
      <c r="F186" s="36" t="s">
        <v>904</v>
      </c>
      <c r="G186" s="36" t="s">
        <v>905</v>
      </c>
    </row>
    <row r="187" spans="1:7" ht="36" customHeight="1" x14ac:dyDescent="0.35">
      <c r="A187" s="37"/>
      <c r="B187" s="255"/>
      <c r="C187" s="253" t="s">
        <v>90</v>
      </c>
      <c r="D187" s="34">
        <v>0</v>
      </c>
      <c r="E187" s="35">
        <v>0</v>
      </c>
      <c r="F187" s="36" t="s">
        <v>906</v>
      </c>
      <c r="G187" s="36" t="s">
        <v>907</v>
      </c>
    </row>
    <row r="188" spans="1:7" ht="36" customHeight="1" x14ac:dyDescent="0.35">
      <c r="A188" s="37"/>
      <c r="B188" s="255"/>
      <c r="C188" s="255"/>
      <c r="D188" s="253">
        <v>1</v>
      </c>
      <c r="E188" s="38">
        <v>0.25</v>
      </c>
      <c r="F188" s="36" t="s">
        <v>908</v>
      </c>
      <c r="G188" s="36" t="s">
        <v>909</v>
      </c>
    </row>
    <row r="189" spans="1:7" ht="36" customHeight="1" x14ac:dyDescent="0.35">
      <c r="A189" s="37"/>
      <c r="B189" s="255"/>
      <c r="C189" s="255"/>
      <c r="D189" s="254"/>
      <c r="E189" s="38">
        <v>0.5</v>
      </c>
      <c r="F189" s="36" t="s">
        <v>910</v>
      </c>
      <c r="G189" s="36" t="s">
        <v>911</v>
      </c>
    </row>
    <row r="190" spans="1:7" ht="36" customHeight="1" x14ac:dyDescent="0.35">
      <c r="A190" s="37"/>
      <c r="B190" s="255"/>
      <c r="C190" s="255"/>
      <c r="D190" s="254"/>
      <c r="E190" s="38">
        <v>0.75</v>
      </c>
      <c r="F190" s="36" t="s">
        <v>912</v>
      </c>
      <c r="G190" s="36" t="s">
        <v>913</v>
      </c>
    </row>
    <row r="191" spans="1:7" ht="36" customHeight="1" x14ac:dyDescent="0.35">
      <c r="A191" s="37"/>
      <c r="B191" s="255"/>
      <c r="C191" s="255"/>
      <c r="D191" s="254"/>
      <c r="E191" s="38">
        <v>1</v>
      </c>
      <c r="F191" s="36" t="s">
        <v>914</v>
      </c>
      <c r="G191" s="36" t="s">
        <v>915</v>
      </c>
    </row>
    <row r="192" spans="1:7" ht="36" customHeight="1" x14ac:dyDescent="0.35">
      <c r="A192" s="37"/>
      <c r="B192" s="255"/>
      <c r="C192" s="255"/>
      <c r="D192" s="253">
        <v>2</v>
      </c>
      <c r="E192" s="38">
        <v>1.25</v>
      </c>
      <c r="F192" s="36" t="s">
        <v>916</v>
      </c>
      <c r="G192" s="36" t="s">
        <v>917</v>
      </c>
    </row>
    <row r="193" spans="1:7" ht="36" customHeight="1" x14ac:dyDescent="0.35">
      <c r="A193" s="37"/>
      <c r="B193" s="255"/>
      <c r="C193" s="255"/>
      <c r="D193" s="254"/>
      <c r="E193" s="38">
        <v>1.5</v>
      </c>
      <c r="F193" s="36" t="s">
        <v>918</v>
      </c>
      <c r="G193" s="36" t="s">
        <v>919</v>
      </c>
    </row>
    <row r="194" spans="1:7" ht="36" customHeight="1" x14ac:dyDescent="0.35">
      <c r="A194" s="37"/>
      <c r="B194" s="255"/>
      <c r="C194" s="255"/>
      <c r="D194" s="254"/>
      <c r="E194" s="38">
        <v>1.75</v>
      </c>
      <c r="F194" s="36" t="s">
        <v>920</v>
      </c>
      <c r="G194" s="36" t="s">
        <v>921</v>
      </c>
    </row>
    <row r="195" spans="1:7" ht="36" customHeight="1" x14ac:dyDescent="0.35">
      <c r="A195" s="37"/>
      <c r="B195" s="255"/>
      <c r="C195" s="255"/>
      <c r="D195" s="254"/>
      <c r="E195" s="38">
        <v>2</v>
      </c>
      <c r="F195" s="36" t="s">
        <v>922</v>
      </c>
      <c r="G195" s="36" t="s">
        <v>923</v>
      </c>
    </row>
    <row r="196" spans="1:7" ht="36" customHeight="1" x14ac:dyDescent="0.35">
      <c r="A196" s="37"/>
      <c r="B196" s="255"/>
      <c r="C196" s="255"/>
      <c r="D196" s="253">
        <v>3</v>
      </c>
      <c r="E196" s="38">
        <v>2.25</v>
      </c>
      <c r="F196" s="36" t="s">
        <v>924</v>
      </c>
      <c r="G196" s="36" t="s">
        <v>925</v>
      </c>
    </row>
    <row r="197" spans="1:7" ht="36" customHeight="1" x14ac:dyDescent="0.35">
      <c r="A197" s="37"/>
      <c r="B197" s="255"/>
      <c r="C197" s="255"/>
      <c r="D197" s="254"/>
      <c r="E197" s="38">
        <v>2.5</v>
      </c>
      <c r="F197" s="36" t="s">
        <v>926</v>
      </c>
      <c r="G197" s="36" t="s">
        <v>927</v>
      </c>
    </row>
    <row r="198" spans="1:7" ht="36" customHeight="1" x14ac:dyDescent="0.35">
      <c r="A198" s="37"/>
      <c r="B198" s="255"/>
      <c r="C198" s="255"/>
      <c r="D198" s="254"/>
      <c r="E198" s="38">
        <v>2.75</v>
      </c>
      <c r="F198" s="36" t="s">
        <v>928</v>
      </c>
      <c r="G198" s="36" t="s">
        <v>929</v>
      </c>
    </row>
    <row r="199" spans="1:7" ht="36" customHeight="1" x14ac:dyDescent="0.35">
      <c r="A199" s="32"/>
      <c r="B199" s="255"/>
      <c r="C199" s="255"/>
      <c r="D199" s="254"/>
      <c r="E199" s="38">
        <v>3</v>
      </c>
      <c r="F199" s="36" t="s">
        <v>930</v>
      </c>
      <c r="G199" s="36" t="s">
        <v>931</v>
      </c>
    </row>
    <row r="200" spans="1:7" ht="36" customHeight="1" x14ac:dyDescent="0.35">
      <c r="A200" s="33">
        <v>6</v>
      </c>
      <c r="B200" s="256" t="s">
        <v>91</v>
      </c>
      <c r="C200" s="253" t="s">
        <v>93</v>
      </c>
      <c r="D200" s="34">
        <v>0</v>
      </c>
      <c r="E200" s="35">
        <v>0</v>
      </c>
      <c r="F200" s="36" t="s">
        <v>932</v>
      </c>
      <c r="G200" s="39" t="s">
        <v>933</v>
      </c>
    </row>
    <row r="201" spans="1:7" ht="36" customHeight="1" x14ac:dyDescent="0.35">
      <c r="A201" s="37"/>
      <c r="B201" s="255"/>
      <c r="C201" s="255"/>
      <c r="D201" s="253">
        <v>1</v>
      </c>
      <c r="E201" s="38">
        <v>0.25</v>
      </c>
      <c r="F201" s="36" t="s">
        <v>934</v>
      </c>
      <c r="G201" s="36" t="s">
        <v>935</v>
      </c>
    </row>
    <row r="202" spans="1:7" ht="36" customHeight="1" x14ac:dyDescent="0.35">
      <c r="A202" s="37"/>
      <c r="B202" s="255"/>
      <c r="C202" s="255"/>
      <c r="D202" s="254"/>
      <c r="E202" s="38">
        <v>0.5</v>
      </c>
      <c r="F202" s="36" t="s">
        <v>936</v>
      </c>
      <c r="G202" s="36" t="s">
        <v>937</v>
      </c>
    </row>
    <row r="203" spans="1:7" ht="36" customHeight="1" x14ac:dyDescent="0.35">
      <c r="A203" s="37"/>
      <c r="B203" s="255"/>
      <c r="C203" s="255"/>
      <c r="D203" s="254"/>
      <c r="E203" s="38">
        <v>0.75</v>
      </c>
      <c r="F203" s="36" t="s">
        <v>938</v>
      </c>
      <c r="G203" s="36" t="s">
        <v>939</v>
      </c>
    </row>
    <row r="204" spans="1:7" ht="36" customHeight="1" x14ac:dyDescent="0.35">
      <c r="A204" s="37"/>
      <c r="B204" s="255"/>
      <c r="C204" s="255"/>
      <c r="D204" s="254"/>
      <c r="E204" s="38">
        <v>1</v>
      </c>
      <c r="F204" s="36" t="s">
        <v>940</v>
      </c>
      <c r="G204" s="36" t="s">
        <v>941</v>
      </c>
    </row>
    <row r="205" spans="1:7" ht="36" customHeight="1" x14ac:dyDescent="0.35">
      <c r="A205" s="37"/>
      <c r="B205" s="255"/>
      <c r="C205" s="255"/>
      <c r="D205" s="253">
        <v>2</v>
      </c>
      <c r="E205" s="38">
        <v>1.25</v>
      </c>
      <c r="F205" s="36" t="s">
        <v>942</v>
      </c>
      <c r="G205" s="36" t="s">
        <v>943</v>
      </c>
    </row>
    <row r="206" spans="1:7" ht="36" customHeight="1" x14ac:dyDescent="0.35">
      <c r="A206" s="37"/>
      <c r="B206" s="255"/>
      <c r="C206" s="255"/>
      <c r="D206" s="254"/>
      <c r="E206" s="38">
        <v>1.5</v>
      </c>
      <c r="F206" s="36" t="s">
        <v>944</v>
      </c>
      <c r="G206" s="36" t="s">
        <v>945</v>
      </c>
    </row>
    <row r="207" spans="1:7" ht="36" customHeight="1" x14ac:dyDescent="0.35">
      <c r="A207" s="37"/>
      <c r="B207" s="255"/>
      <c r="C207" s="255"/>
      <c r="D207" s="254"/>
      <c r="E207" s="38">
        <v>1.75</v>
      </c>
      <c r="F207" s="36" t="s">
        <v>946</v>
      </c>
      <c r="G207" s="36" t="s">
        <v>947</v>
      </c>
    </row>
    <row r="208" spans="1:7" ht="36" customHeight="1" x14ac:dyDescent="0.35">
      <c r="A208" s="37"/>
      <c r="B208" s="255"/>
      <c r="C208" s="255"/>
      <c r="D208" s="254"/>
      <c r="E208" s="38">
        <v>2</v>
      </c>
      <c r="F208" s="36" t="s">
        <v>948</v>
      </c>
      <c r="G208" s="36" t="s">
        <v>949</v>
      </c>
    </row>
    <row r="209" spans="1:7" ht="36" customHeight="1" x14ac:dyDescent="0.35">
      <c r="A209" s="37"/>
      <c r="B209" s="255"/>
      <c r="C209" s="255"/>
      <c r="D209" s="253">
        <v>3</v>
      </c>
      <c r="E209" s="38">
        <v>2.25</v>
      </c>
      <c r="F209" s="36" t="s">
        <v>950</v>
      </c>
      <c r="G209" s="36" t="s">
        <v>951</v>
      </c>
    </row>
    <row r="210" spans="1:7" ht="36" customHeight="1" x14ac:dyDescent="0.35">
      <c r="A210" s="37"/>
      <c r="B210" s="255"/>
      <c r="C210" s="255"/>
      <c r="D210" s="254"/>
      <c r="E210" s="38">
        <v>2.5</v>
      </c>
      <c r="F210" s="36" t="s">
        <v>952</v>
      </c>
      <c r="G210" s="36" t="s">
        <v>953</v>
      </c>
    </row>
    <row r="211" spans="1:7" ht="36" customHeight="1" x14ac:dyDescent="0.35">
      <c r="A211" s="37"/>
      <c r="B211" s="255"/>
      <c r="C211" s="255"/>
      <c r="D211" s="254"/>
      <c r="E211" s="38">
        <v>2.75</v>
      </c>
      <c r="F211" s="36" t="s">
        <v>954</v>
      </c>
      <c r="G211" s="36" t="s">
        <v>955</v>
      </c>
    </row>
    <row r="212" spans="1:7" ht="36" customHeight="1" x14ac:dyDescent="0.35">
      <c r="A212" s="37"/>
      <c r="B212" s="255"/>
      <c r="C212" s="255"/>
      <c r="D212" s="254"/>
      <c r="E212" s="38">
        <v>3</v>
      </c>
      <c r="F212" s="36" t="s">
        <v>956</v>
      </c>
      <c r="G212" s="36" t="s">
        <v>957</v>
      </c>
    </row>
    <row r="213" spans="1:7" ht="36" customHeight="1" x14ac:dyDescent="0.35">
      <c r="A213" s="37"/>
      <c r="B213" s="255"/>
      <c r="C213" s="253" t="s">
        <v>94</v>
      </c>
      <c r="D213" s="34">
        <v>0</v>
      </c>
      <c r="E213" s="35">
        <v>0</v>
      </c>
      <c r="F213" s="36" t="s">
        <v>958</v>
      </c>
      <c r="G213" s="36" t="s">
        <v>959</v>
      </c>
    </row>
    <row r="214" spans="1:7" ht="36" customHeight="1" x14ac:dyDescent="0.35">
      <c r="A214" s="37"/>
      <c r="B214" s="255"/>
      <c r="C214" s="255"/>
      <c r="D214" s="253">
        <v>1</v>
      </c>
      <c r="E214" s="38">
        <v>0.25</v>
      </c>
      <c r="F214" s="36" t="s">
        <v>960</v>
      </c>
      <c r="G214" s="36" t="s">
        <v>961</v>
      </c>
    </row>
    <row r="215" spans="1:7" ht="36" customHeight="1" x14ac:dyDescent="0.35">
      <c r="A215" s="37"/>
      <c r="B215" s="255"/>
      <c r="C215" s="255"/>
      <c r="D215" s="254"/>
      <c r="E215" s="38">
        <v>0.5</v>
      </c>
      <c r="F215" s="36" t="s">
        <v>962</v>
      </c>
      <c r="G215" s="36" t="s">
        <v>963</v>
      </c>
    </row>
    <row r="216" spans="1:7" ht="36" customHeight="1" x14ac:dyDescent="0.35">
      <c r="A216" s="37"/>
      <c r="B216" s="255"/>
      <c r="C216" s="255"/>
      <c r="D216" s="254"/>
      <c r="E216" s="38">
        <v>0.75</v>
      </c>
      <c r="F216" s="36" t="s">
        <v>964</v>
      </c>
      <c r="G216" s="36" t="s">
        <v>965</v>
      </c>
    </row>
    <row r="217" spans="1:7" ht="36" customHeight="1" x14ac:dyDescent="0.35">
      <c r="A217" s="37"/>
      <c r="B217" s="255"/>
      <c r="C217" s="255"/>
      <c r="D217" s="254"/>
      <c r="E217" s="38">
        <v>1</v>
      </c>
      <c r="F217" s="36" t="s">
        <v>966</v>
      </c>
      <c r="G217" s="36" t="s">
        <v>967</v>
      </c>
    </row>
    <row r="218" spans="1:7" ht="36" customHeight="1" x14ac:dyDescent="0.35">
      <c r="A218" s="37"/>
      <c r="B218" s="255"/>
      <c r="C218" s="255"/>
      <c r="D218" s="253">
        <v>2</v>
      </c>
      <c r="E218" s="38">
        <v>1.25</v>
      </c>
      <c r="F218" s="36" t="s">
        <v>968</v>
      </c>
      <c r="G218" s="36" t="s">
        <v>969</v>
      </c>
    </row>
    <row r="219" spans="1:7" ht="36" customHeight="1" x14ac:dyDescent="0.35">
      <c r="A219" s="37"/>
      <c r="B219" s="255"/>
      <c r="C219" s="255"/>
      <c r="D219" s="254"/>
      <c r="E219" s="38">
        <v>1.5</v>
      </c>
      <c r="F219" s="36" t="s">
        <v>970</v>
      </c>
      <c r="G219" s="36" t="s">
        <v>971</v>
      </c>
    </row>
    <row r="220" spans="1:7" ht="36" customHeight="1" x14ac:dyDescent="0.35">
      <c r="A220" s="37"/>
      <c r="B220" s="255"/>
      <c r="C220" s="255"/>
      <c r="D220" s="254"/>
      <c r="E220" s="38">
        <v>1.75</v>
      </c>
      <c r="F220" s="36" t="s">
        <v>972</v>
      </c>
      <c r="G220" s="36" t="s">
        <v>973</v>
      </c>
    </row>
    <row r="221" spans="1:7" ht="36" customHeight="1" x14ac:dyDescent="0.35">
      <c r="A221" s="37"/>
      <c r="B221" s="255"/>
      <c r="C221" s="255"/>
      <c r="D221" s="254"/>
      <c r="E221" s="38">
        <v>2</v>
      </c>
      <c r="F221" s="36" t="s">
        <v>974</v>
      </c>
      <c r="G221" s="36" t="s">
        <v>975</v>
      </c>
    </row>
    <row r="222" spans="1:7" ht="36" customHeight="1" x14ac:dyDescent="0.35">
      <c r="A222" s="37"/>
      <c r="B222" s="255"/>
      <c r="C222" s="255"/>
      <c r="D222" s="253">
        <v>3</v>
      </c>
      <c r="E222" s="38">
        <v>2.25</v>
      </c>
      <c r="F222" s="36" t="s">
        <v>976</v>
      </c>
      <c r="G222" s="36" t="s">
        <v>977</v>
      </c>
    </row>
    <row r="223" spans="1:7" ht="36" customHeight="1" x14ac:dyDescent="0.35">
      <c r="A223" s="37"/>
      <c r="B223" s="255"/>
      <c r="C223" s="255"/>
      <c r="D223" s="254"/>
      <c r="E223" s="38">
        <v>2.5</v>
      </c>
      <c r="F223" s="36" t="s">
        <v>978</v>
      </c>
      <c r="G223" s="36" t="s">
        <v>979</v>
      </c>
    </row>
    <row r="224" spans="1:7" ht="36" customHeight="1" x14ac:dyDescent="0.35">
      <c r="A224" s="37"/>
      <c r="B224" s="255"/>
      <c r="C224" s="255"/>
      <c r="D224" s="254"/>
      <c r="E224" s="38">
        <v>2.75</v>
      </c>
      <c r="F224" s="36" t="s">
        <v>980</v>
      </c>
      <c r="G224" s="36" t="s">
        <v>981</v>
      </c>
    </row>
    <row r="225" spans="1:7" ht="36" customHeight="1" x14ac:dyDescent="0.35">
      <c r="A225" s="37"/>
      <c r="B225" s="255"/>
      <c r="C225" s="255"/>
      <c r="D225" s="254"/>
      <c r="E225" s="38">
        <v>3</v>
      </c>
      <c r="F225" s="36" t="s">
        <v>982</v>
      </c>
      <c r="G225" s="36" t="s">
        <v>983</v>
      </c>
    </row>
    <row r="226" spans="1:7" ht="36" customHeight="1" x14ac:dyDescent="0.35">
      <c r="A226" s="37"/>
      <c r="B226" s="255"/>
      <c r="C226" s="253" t="s">
        <v>95</v>
      </c>
      <c r="D226" s="34">
        <v>0</v>
      </c>
      <c r="E226" s="35">
        <v>0</v>
      </c>
      <c r="F226" s="36" t="s">
        <v>984</v>
      </c>
      <c r="G226" s="36" t="s">
        <v>985</v>
      </c>
    </row>
    <row r="227" spans="1:7" ht="36" customHeight="1" x14ac:dyDescent="0.35">
      <c r="A227" s="37"/>
      <c r="B227" s="255"/>
      <c r="C227" s="255"/>
      <c r="D227" s="253">
        <v>1</v>
      </c>
      <c r="E227" s="38">
        <v>0.25</v>
      </c>
      <c r="F227" s="36" t="s">
        <v>986</v>
      </c>
      <c r="G227" s="36" t="s">
        <v>987</v>
      </c>
    </row>
    <row r="228" spans="1:7" ht="36" customHeight="1" x14ac:dyDescent="0.35">
      <c r="A228" s="37"/>
      <c r="B228" s="255"/>
      <c r="C228" s="255"/>
      <c r="D228" s="254"/>
      <c r="E228" s="38">
        <v>0.5</v>
      </c>
      <c r="F228" s="36" t="s">
        <v>988</v>
      </c>
      <c r="G228" s="36" t="s">
        <v>989</v>
      </c>
    </row>
    <row r="229" spans="1:7" ht="36" customHeight="1" x14ac:dyDescent="0.35">
      <c r="A229" s="37"/>
      <c r="B229" s="255"/>
      <c r="C229" s="255"/>
      <c r="D229" s="254"/>
      <c r="E229" s="38">
        <v>0.75</v>
      </c>
      <c r="F229" s="36" t="s">
        <v>990</v>
      </c>
      <c r="G229" s="36" t="s">
        <v>991</v>
      </c>
    </row>
    <row r="230" spans="1:7" ht="36" customHeight="1" x14ac:dyDescent="0.35">
      <c r="A230" s="37"/>
      <c r="B230" s="255"/>
      <c r="C230" s="255"/>
      <c r="D230" s="254"/>
      <c r="E230" s="38">
        <v>1</v>
      </c>
      <c r="F230" s="36" t="s">
        <v>992</v>
      </c>
      <c r="G230" s="36" t="s">
        <v>993</v>
      </c>
    </row>
    <row r="231" spans="1:7" ht="36" customHeight="1" x14ac:dyDescent="0.35">
      <c r="A231" s="37"/>
      <c r="B231" s="255"/>
      <c r="C231" s="255"/>
      <c r="D231" s="253">
        <v>2</v>
      </c>
      <c r="E231" s="38">
        <v>1.25</v>
      </c>
      <c r="F231" s="36" t="s">
        <v>994</v>
      </c>
      <c r="G231" s="36" t="s">
        <v>995</v>
      </c>
    </row>
    <row r="232" spans="1:7" ht="36" customHeight="1" x14ac:dyDescent="0.35">
      <c r="A232" s="37"/>
      <c r="B232" s="255"/>
      <c r="C232" s="255"/>
      <c r="D232" s="254"/>
      <c r="E232" s="38">
        <v>1.5</v>
      </c>
      <c r="F232" s="36" t="s">
        <v>996</v>
      </c>
      <c r="G232" s="36" t="s">
        <v>997</v>
      </c>
    </row>
    <row r="233" spans="1:7" ht="36" customHeight="1" x14ac:dyDescent="0.35">
      <c r="A233" s="37"/>
      <c r="B233" s="255"/>
      <c r="C233" s="255"/>
      <c r="D233" s="254"/>
      <c r="E233" s="38">
        <v>1.75</v>
      </c>
      <c r="F233" s="36" t="s">
        <v>998</v>
      </c>
      <c r="G233" s="36" t="s">
        <v>999</v>
      </c>
    </row>
    <row r="234" spans="1:7" ht="36" customHeight="1" x14ac:dyDescent="0.35">
      <c r="A234" s="37"/>
      <c r="B234" s="255"/>
      <c r="C234" s="255"/>
      <c r="D234" s="254"/>
      <c r="E234" s="38">
        <v>2</v>
      </c>
      <c r="F234" s="36" t="s">
        <v>1000</v>
      </c>
      <c r="G234" s="36" t="s">
        <v>1001</v>
      </c>
    </row>
    <row r="235" spans="1:7" ht="36" customHeight="1" x14ac:dyDescent="0.35">
      <c r="A235" s="37"/>
      <c r="B235" s="255"/>
      <c r="C235" s="255"/>
      <c r="D235" s="253">
        <v>3</v>
      </c>
      <c r="E235" s="38">
        <v>2.25</v>
      </c>
      <c r="F235" s="36" t="s">
        <v>1002</v>
      </c>
      <c r="G235" s="36" t="s">
        <v>1003</v>
      </c>
    </row>
    <row r="236" spans="1:7" ht="36" customHeight="1" x14ac:dyDescent="0.35">
      <c r="A236" s="37"/>
      <c r="B236" s="255"/>
      <c r="C236" s="255"/>
      <c r="D236" s="254"/>
      <c r="E236" s="38">
        <v>2.5</v>
      </c>
      <c r="F236" s="36" t="s">
        <v>1004</v>
      </c>
      <c r="G236" s="36" t="s">
        <v>1005</v>
      </c>
    </row>
    <row r="237" spans="1:7" ht="36" customHeight="1" x14ac:dyDescent="0.35">
      <c r="A237" s="37"/>
      <c r="B237" s="255"/>
      <c r="C237" s="255"/>
      <c r="D237" s="254"/>
      <c r="E237" s="38">
        <v>2.75</v>
      </c>
      <c r="F237" s="36" t="s">
        <v>1006</v>
      </c>
      <c r="G237" s="36" t="s">
        <v>1007</v>
      </c>
    </row>
    <row r="238" spans="1:7" ht="36" customHeight="1" x14ac:dyDescent="0.35">
      <c r="A238" s="32"/>
      <c r="B238" s="255"/>
      <c r="C238" s="255"/>
      <c r="D238" s="254"/>
      <c r="E238" s="38">
        <v>3</v>
      </c>
      <c r="F238" s="36" t="s">
        <v>1008</v>
      </c>
      <c r="G238" s="36" t="s">
        <v>1009</v>
      </c>
    </row>
    <row r="239" spans="1:7" ht="36" customHeight="1" x14ac:dyDescent="0.35">
      <c r="A239" s="33">
        <v>7</v>
      </c>
      <c r="B239" s="256" t="s">
        <v>92</v>
      </c>
      <c r="C239" s="253" t="s">
        <v>96</v>
      </c>
      <c r="D239" s="34">
        <v>0</v>
      </c>
      <c r="E239" s="35">
        <v>0</v>
      </c>
      <c r="F239" s="36" t="s">
        <v>1010</v>
      </c>
      <c r="G239" s="39" t="s">
        <v>1011</v>
      </c>
    </row>
    <row r="240" spans="1:7" ht="36" customHeight="1" x14ac:dyDescent="0.35">
      <c r="A240" s="37"/>
      <c r="B240" s="255"/>
      <c r="C240" s="255"/>
      <c r="D240" s="253">
        <v>1</v>
      </c>
      <c r="E240" s="38">
        <v>0.25</v>
      </c>
      <c r="F240" s="36" t="s">
        <v>1012</v>
      </c>
      <c r="G240" s="36" t="s">
        <v>1013</v>
      </c>
    </row>
    <row r="241" spans="1:7" ht="36" customHeight="1" x14ac:dyDescent="0.35">
      <c r="A241" s="37"/>
      <c r="B241" s="255"/>
      <c r="C241" s="255"/>
      <c r="D241" s="254"/>
      <c r="E241" s="38">
        <v>0.5</v>
      </c>
      <c r="F241" s="36" t="s">
        <v>1014</v>
      </c>
      <c r="G241" s="36" t="s">
        <v>1015</v>
      </c>
    </row>
    <row r="242" spans="1:7" ht="36" customHeight="1" x14ac:dyDescent="0.35">
      <c r="A242" s="37"/>
      <c r="B242" s="255"/>
      <c r="C242" s="255"/>
      <c r="D242" s="254"/>
      <c r="E242" s="38">
        <v>0.75</v>
      </c>
      <c r="F242" s="36" t="s">
        <v>1016</v>
      </c>
      <c r="G242" s="36" t="s">
        <v>1017</v>
      </c>
    </row>
    <row r="243" spans="1:7" ht="36" customHeight="1" x14ac:dyDescent="0.35">
      <c r="A243" s="37"/>
      <c r="B243" s="255"/>
      <c r="C243" s="255"/>
      <c r="D243" s="254"/>
      <c r="E243" s="38">
        <v>1</v>
      </c>
      <c r="F243" s="36" t="s">
        <v>1018</v>
      </c>
      <c r="G243" s="36" t="s">
        <v>1019</v>
      </c>
    </row>
    <row r="244" spans="1:7" ht="36" customHeight="1" x14ac:dyDescent="0.35">
      <c r="A244" s="37"/>
      <c r="B244" s="255"/>
      <c r="C244" s="255"/>
      <c r="D244" s="253">
        <v>2</v>
      </c>
      <c r="E244" s="38">
        <v>1.25</v>
      </c>
      <c r="F244" s="36" t="s">
        <v>1020</v>
      </c>
      <c r="G244" s="36" t="s">
        <v>1021</v>
      </c>
    </row>
    <row r="245" spans="1:7" ht="36" customHeight="1" x14ac:dyDescent="0.35">
      <c r="A245" s="37"/>
      <c r="B245" s="255"/>
      <c r="C245" s="255"/>
      <c r="D245" s="254"/>
      <c r="E245" s="38">
        <v>1.5</v>
      </c>
      <c r="F245" s="36" t="s">
        <v>1022</v>
      </c>
      <c r="G245" s="36" t="s">
        <v>1023</v>
      </c>
    </row>
    <row r="246" spans="1:7" ht="36" customHeight="1" x14ac:dyDescent="0.35">
      <c r="A246" s="37"/>
      <c r="B246" s="255"/>
      <c r="C246" s="255"/>
      <c r="D246" s="254"/>
      <c r="E246" s="38">
        <v>1.75</v>
      </c>
      <c r="F246" s="36" t="s">
        <v>1024</v>
      </c>
      <c r="G246" s="36" t="s">
        <v>1025</v>
      </c>
    </row>
    <row r="247" spans="1:7" ht="36" customHeight="1" x14ac:dyDescent="0.35">
      <c r="A247" s="37"/>
      <c r="B247" s="255"/>
      <c r="C247" s="255"/>
      <c r="D247" s="254"/>
      <c r="E247" s="38">
        <v>2</v>
      </c>
      <c r="F247" s="36" t="s">
        <v>1026</v>
      </c>
      <c r="G247" s="36" t="s">
        <v>1027</v>
      </c>
    </row>
    <row r="248" spans="1:7" ht="36" customHeight="1" x14ac:dyDescent="0.35">
      <c r="A248" s="37"/>
      <c r="B248" s="255"/>
      <c r="C248" s="255"/>
      <c r="D248" s="253">
        <v>3</v>
      </c>
      <c r="E248" s="38">
        <v>2.25</v>
      </c>
      <c r="F248" s="36" t="s">
        <v>1028</v>
      </c>
      <c r="G248" s="36" t="s">
        <v>1029</v>
      </c>
    </row>
    <row r="249" spans="1:7" ht="36" customHeight="1" x14ac:dyDescent="0.35">
      <c r="A249" s="37"/>
      <c r="B249" s="255"/>
      <c r="C249" s="255"/>
      <c r="D249" s="254"/>
      <c r="E249" s="38">
        <v>2.5</v>
      </c>
      <c r="F249" s="36" t="s">
        <v>1030</v>
      </c>
      <c r="G249" s="36" t="s">
        <v>1031</v>
      </c>
    </row>
    <row r="250" spans="1:7" ht="36" customHeight="1" x14ac:dyDescent="0.35">
      <c r="A250" s="37"/>
      <c r="B250" s="255"/>
      <c r="C250" s="255"/>
      <c r="D250" s="254"/>
      <c r="E250" s="38">
        <v>2.75</v>
      </c>
      <c r="F250" s="36" t="s">
        <v>1032</v>
      </c>
      <c r="G250" s="36" t="s">
        <v>1033</v>
      </c>
    </row>
    <row r="251" spans="1:7" ht="36" customHeight="1" x14ac:dyDescent="0.35">
      <c r="A251" s="37"/>
      <c r="B251" s="255"/>
      <c r="C251" s="255"/>
      <c r="D251" s="254"/>
      <c r="E251" s="38">
        <v>3</v>
      </c>
      <c r="F251" s="36" t="s">
        <v>1034</v>
      </c>
      <c r="G251" s="36" t="s">
        <v>1035</v>
      </c>
    </row>
    <row r="252" spans="1:7" ht="36" customHeight="1" x14ac:dyDescent="0.35">
      <c r="A252" s="37"/>
      <c r="B252" s="255"/>
      <c r="C252" s="253" t="s">
        <v>97</v>
      </c>
      <c r="D252" s="34">
        <v>0</v>
      </c>
      <c r="E252" s="35">
        <v>0</v>
      </c>
      <c r="F252" s="36" t="s">
        <v>1036</v>
      </c>
      <c r="G252" s="36" t="s">
        <v>1037</v>
      </c>
    </row>
    <row r="253" spans="1:7" ht="36" customHeight="1" x14ac:dyDescent="0.35">
      <c r="A253" s="37"/>
      <c r="B253" s="255"/>
      <c r="C253" s="255"/>
      <c r="D253" s="253">
        <v>1</v>
      </c>
      <c r="E253" s="38">
        <v>0.25</v>
      </c>
      <c r="F253" s="36" t="s">
        <v>1038</v>
      </c>
      <c r="G253" s="36" t="s">
        <v>1039</v>
      </c>
    </row>
    <row r="254" spans="1:7" ht="36" customHeight="1" x14ac:dyDescent="0.35">
      <c r="A254" s="37"/>
      <c r="B254" s="255"/>
      <c r="C254" s="255"/>
      <c r="D254" s="254"/>
      <c r="E254" s="38">
        <v>0.5</v>
      </c>
      <c r="F254" s="36" t="s">
        <v>1040</v>
      </c>
      <c r="G254" s="36" t="s">
        <v>1041</v>
      </c>
    </row>
    <row r="255" spans="1:7" ht="36" customHeight="1" x14ac:dyDescent="0.35">
      <c r="A255" s="37"/>
      <c r="B255" s="255"/>
      <c r="C255" s="255"/>
      <c r="D255" s="254"/>
      <c r="E255" s="38">
        <v>0.75</v>
      </c>
      <c r="F255" s="36" t="s">
        <v>1042</v>
      </c>
      <c r="G255" s="36" t="s">
        <v>1043</v>
      </c>
    </row>
    <row r="256" spans="1:7" ht="36" customHeight="1" x14ac:dyDescent="0.35">
      <c r="A256" s="37"/>
      <c r="B256" s="255"/>
      <c r="C256" s="255"/>
      <c r="D256" s="254"/>
      <c r="E256" s="38">
        <v>1</v>
      </c>
      <c r="F256" s="36" t="s">
        <v>1044</v>
      </c>
      <c r="G256" s="36" t="s">
        <v>1045</v>
      </c>
    </row>
    <row r="257" spans="1:7" ht="36" customHeight="1" x14ac:dyDescent="0.35">
      <c r="A257" s="37"/>
      <c r="B257" s="255"/>
      <c r="C257" s="255"/>
      <c r="D257" s="253">
        <v>2</v>
      </c>
      <c r="E257" s="38">
        <v>1.25</v>
      </c>
      <c r="F257" s="36" t="s">
        <v>1046</v>
      </c>
      <c r="G257" s="36" t="s">
        <v>1047</v>
      </c>
    </row>
    <row r="258" spans="1:7" ht="36" customHeight="1" x14ac:dyDescent="0.35">
      <c r="A258" s="37"/>
      <c r="B258" s="255"/>
      <c r="C258" s="255"/>
      <c r="D258" s="254"/>
      <c r="E258" s="38">
        <v>1.5</v>
      </c>
      <c r="F258" s="36" t="s">
        <v>1048</v>
      </c>
      <c r="G258" s="36" t="s">
        <v>1049</v>
      </c>
    </row>
    <row r="259" spans="1:7" ht="36" customHeight="1" x14ac:dyDescent="0.35">
      <c r="A259" s="37"/>
      <c r="B259" s="255"/>
      <c r="C259" s="255"/>
      <c r="D259" s="254"/>
      <c r="E259" s="38">
        <v>1.75</v>
      </c>
      <c r="F259" s="36" t="s">
        <v>1050</v>
      </c>
      <c r="G259" s="36" t="s">
        <v>1051</v>
      </c>
    </row>
    <row r="260" spans="1:7" ht="36" customHeight="1" x14ac:dyDescent="0.35">
      <c r="A260" s="37"/>
      <c r="B260" s="255"/>
      <c r="C260" s="255"/>
      <c r="D260" s="254"/>
      <c r="E260" s="38">
        <v>2</v>
      </c>
      <c r="F260" s="36" t="s">
        <v>1052</v>
      </c>
      <c r="G260" s="36" t="s">
        <v>1053</v>
      </c>
    </row>
    <row r="261" spans="1:7" ht="36" customHeight="1" x14ac:dyDescent="0.35">
      <c r="A261" s="37"/>
      <c r="B261" s="255"/>
      <c r="C261" s="255"/>
      <c r="D261" s="253">
        <v>3</v>
      </c>
      <c r="E261" s="38">
        <v>2.25</v>
      </c>
      <c r="F261" s="36" t="s">
        <v>1054</v>
      </c>
      <c r="G261" s="36" t="s">
        <v>1055</v>
      </c>
    </row>
    <row r="262" spans="1:7" ht="36" customHeight="1" x14ac:dyDescent="0.35">
      <c r="A262" s="37"/>
      <c r="B262" s="255"/>
      <c r="C262" s="255"/>
      <c r="D262" s="254"/>
      <c r="E262" s="38">
        <v>2.5</v>
      </c>
      <c r="F262" s="36" t="s">
        <v>1056</v>
      </c>
      <c r="G262" s="36" t="s">
        <v>1057</v>
      </c>
    </row>
    <row r="263" spans="1:7" ht="36" customHeight="1" x14ac:dyDescent="0.35">
      <c r="A263" s="37"/>
      <c r="B263" s="255"/>
      <c r="C263" s="255"/>
      <c r="D263" s="254"/>
      <c r="E263" s="38">
        <v>2.75</v>
      </c>
      <c r="F263" s="36" t="s">
        <v>1058</v>
      </c>
      <c r="G263" s="36" t="s">
        <v>1059</v>
      </c>
    </row>
    <row r="264" spans="1:7" ht="36" customHeight="1" x14ac:dyDescent="0.35">
      <c r="A264" s="37"/>
      <c r="B264" s="255"/>
      <c r="C264" s="255"/>
      <c r="D264" s="254"/>
      <c r="E264" s="38">
        <v>3</v>
      </c>
      <c r="F264" s="36" t="s">
        <v>1060</v>
      </c>
      <c r="G264" s="36" t="s">
        <v>1061</v>
      </c>
    </row>
    <row r="265" spans="1:7" ht="36" customHeight="1" x14ac:dyDescent="0.35">
      <c r="A265" s="37"/>
      <c r="B265" s="255"/>
      <c r="C265" s="253" t="s">
        <v>98</v>
      </c>
      <c r="D265" s="34">
        <v>0</v>
      </c>
      <c r="E265" s="35">
        <v>0</v>
      </c>
      <c r="F265" s="36" t="s">
        <v>1062</v>
      </c>
      <c r="G265" s="36" t="s">
        <v>1063</v>
      </c>
    </row>
    <row r="266" spans="1:7" ht="36" customHeight="1" x14ac:dyDescent="0.35">
      <c r="A266" s="37"/>
      <c r="B266" s="255"/>
      <c r="C266" s="255"/>
      <c r="D266" s="253">
        <v>1</v>
      </c>
      <c r="E266" s="38">
        <v>0.25</v>
      </c>
      <c r="F266" s="36" t="s">
        <v>1064</v>
      </c>
      <c r="G266" s="36" t="s">
        <v>1065</v>
      </c>
    </row>
    <row r="267" spans="1:7" ht="36" customHeight="1" x14ac:dyDescent="0.35">
      <c r="A267" s="37"/>
      <c r="B267" s="255"/>
      <c r="C267" s="255"/>
      <c r="D267" s="254"/>
      <c r="E267" s="38">
        <v>0.5</v>
      </c>
      <c r="F267" s="36" t="s">
        <v>1066</v>
      </c>
      <c r="G267" s="36" t="s">
        <v>1067</v>
      </c>
    </row>
    <row r="268" spans="1:7" ht="36" customHeight="1" x14ac:dyDescent="0.35">
      <c r="A268" s="37"/>
      <c r="B268" s="255"/>
      <c r="C268" s="255"/>
      <c r="D268" s="254"/>
      <c r="E268" s="38">
        <v>0.75</v>
      </c>
      <c r="F268" s="36" t="s">
        <v>1068</v>
      </c>
      <c r="G268" s="36" t="s">
        <v>1069</v>
      </c>
    </row>
    <row r="269" spans="1:7" ht="36" customHeight="1" x14ac:dyDescent="0.35">
      <c r="A269" s="37"/>
      <c r="B269" s="255"/>
      <c r="C269" s="255"/>
      <c r="D269" s="254"/>
      <c r="E269" s="38">
        <v>1</v>
      </c>
      <c r="F269" s="36" t="s">
        <v>1070</v>
      </c>
      <c r="G269" s="36" t="s">
        <v>1071</v>
      </c>
    </row>
    <row r="270" spans="1:7" ht="36" customHeight="1" x14ac:dyDescent="0.35">
      <c r="A270" s="37"/>
      <c r="B270" s="255"/>
      <c r="C270" s="255"/>
      <c r="D270" s="253">
        <v>2</v>
      </c>
      <c r="E270" s="38">
        <v>1.25</v>
      </c>
      <c r="F270" s="36" t="s">
        <v>1072</v>
      </c>
      <c r="G270" s="36" t="s">
        <v>1073</v>
      </c>
    </row>
    <row r="271" spans="1:7" ht="36" customHeight="1" x14ac:dyDescent="0.35">
      <c r="A271" s="37"/>
      <c r="B271" s="255"/>
      <c r="C271" s="255"/>
      <c r="D271" s="254"/>
      <c r="E271" s="38">
        <v>1.5</v>
      </c>
      <c r="F271" s="36" t="s">
        <v>1074</v>
      </c>
      <c r="G271" s="36" t="s">
        <v>1075</v>
      </c>
    </row>
    <row r="272" spans="1:7" ht="36" customHeight="1" x14ac:dyDescent="0.35">
      <c r="A272" s="37"/>
      <c r="B272" s="255"/>
      <c r="C272" s="255"/>
      <c r="D272" s="254"/>
      <c r="E272" s="38">
        <v>1.75</v>
      </c>
      <c r="F272" s="36" t="s">
        <v>1076</v>
      </c>
      <c r="G272" s="36" t="s">
        <v>1077</v>
      </c>
    </row>
    <row r="273" spans="1:7" ht="36" customHeight="1" x14ac:dyDescent="0.35">
      <c r="A273" s="37"/>
      <c r="B273" s="255"/>
      <c r="C273" s="255"/>
      <c r="D273" s="254"/>
      <c r="E273" s="38">
        <v>2</v>
      </c>
      <c r="F273" s="36" t="s">
        <v>1078</v>
      </c>
      <c r="G273" s="36" t="s">
        <v>1079</v>
      </c>
    </row>
    <row r="274" spans="1:7" ht="36" customHeight="1" x14ac:dyDescent="0.35">
      <c r="A274" s="37"/>
      <c r="B274" s="255"/>
      <c r="C274" s="255"/>
      <c r="D274" s="253">
        <v>3</v>
      </c>
      <c r="E274" s="38">
        <v>2.25</v>
      </c>
      <c r="F274" s="36" t="s">
        <v>1080</v>
      </c>
      <c r="G274" s="36" t="s">
        <v>1081</v>
      </c>
    </row>
    <row r="275" spans="1:7" ht="36" customHeight="1" x14ac:dyDescent="0.35">
      <c r="A275" s="37"/>
      <c r="B275" s="255"/>
      <c r="C275" s="255"/>
      <c r="D275" s="254"/>
      <c r="E275" s="38">
        <v>2.5</v>
      </c>
      <c r="F275" s="36" t="s">
        <v>1082</v>
      </c>
      <c r="G275" s="36" t="s">
        <v>1083</v>
      </c>
    </row>
    <row r="276" spans="1:7" ht="36" customHeight="1" x14ac:dyDescent="0.35">
      <c r="A276" s="37"/>
      <c r="B276" s="255"/>
      <c r="C276" s="255"/>
      <c r="D276" s="254"/>
      <c r="E276" s="38">
        <v>2.75</v>
      </c>
      <c r="F276" s="36" t="s">
        <v>1084</v>
      </c>
      <c r="G276" s="36" t="s">
        <v>1085</v>
      </c>
    </row>
    <row r="277" spans="1:7" ht="36" customHeight="1" x14ac:dyDescent="0.35">
      <c r="A277" s="32"/>
      <c r="B277" s="255"/>
      <c r="C277" s="255"/>
      <c r="D277" s="254"/>
      <c r="E277" s="38">
        <v>3</v>
      </c>
      <c r="F277" s="36" t="s">
        <v>1086</v>
      </c>
      <c r="G277" s="36" t="s">
        <v>1087</v>
      </c>
    </row>
    <row r="278" spans="1:7" ht="36" customHeight="1" x14ac:dyDescent="0.35">
      <c r="A278" s="33">
        <v>8</v>
      </c>
      <c r="B278" s="256" t="s">
        <v>99</v>
      </c>
      <c r="C278" s="253" t="s">
        <v>100</v>
      </c>
      <c r="D278" s="34">
        <v>0</v>
      </c>
      <c r="E278" s="35">
        <v>0</v>
      </c>
      <c r="F278" s="36" t="s">
        <v>1088</v>
      </c>
      <c r="G278" s="36" t="s">
        <v>1089</v>
      </c>
    </row>
    <row r="279" spans="1:7" ht="36" customHeight="1" x14ac:dyDescent="0.35">
      <c r="A279" s="37"/>
      <c r="B279" s="255"/>
      <c r="C279" s="255"/>
      <c r="D279" s="253">
        <v>1</v>
      </c>
      <c r="E279" s="38">
        <v>0.25</v>
      </c>
      <c r="F279" s="36" t="s">
        <v>1090</v>
      </c>
      <c r="G279" s="36" t="s">
        <v>1091</v>
      </c>
    </row>
    <row r="280" spans="1:7" ht="36" customHeight="1" x14ac:dyDescent="0.35">
      <c r="A280" s="37"/>
      <c r="B280" s="255"/>
      <c r="C280" s="255"/>
      <c r="D280" s="254"/>
      <c r="E280" s="38">
        <v>0.5</v>
      </c>
      <c r="F280" s="36" t="s">
        <v>1092</v>
      </c>
      <c r="G280" s="36" t="s">
        <v>1093</v>
      </c>
    </row>
    <row r="281" spans="1:7" ht="36" customHeight="1" x14ac:dyDescent="0.35">
      <c r="A281" s="37"/>
      <c r="B281" s="255"/>
      <c r="C281" s="255"/>
      <c r="D281" s="254"/>
      <c r="E281" s="38">
        <v>0.75</v>
      </c>
      <c r="F281" s="36" t="s">
        <v>1094</v>
      </c>
      <c r="G281" s="36" t="s">
        <v>1095</v>
      </c>
    </row>
    <row r="282" spans="1:7" ht="36" customHeight="1" x14ac:dyDescent="0.35">
      <c r="A282" s="37"/>
      <c r="B282" s="255"/>
      <c r="C282" s="255"/>
      <c r="D282" s="254"/>
      <c r="E282" s="38">
        <v>1</v>
      </c>
      <c r="F282" s="36" t="s">
        <v>1096</v>
      </c>
      <c r="G282" s="36" t="s">
        <v>1097</v>
      </c>
    </row>
    <row r="283" spans="1:7" ht="36" customHeight="1" x14ac:dyDescent="0.35">
      <c r="A283" s="37"/>
      <c r="B283" s="255"/>
      <c r="C283" s="255"/>
      <c r="D283" s="253">
        <v>2</v>
      </c>
      <c r="E283" s="38">
        <v>1.25</v>
      </c>
      <c r="F283" s="36" t="s">
        <v>1098</v>
      </c>
      <c r="G283" s="36" t="s">
        <v>1099</v>
      </c>
    </row>
    <row r="284" spans="1:7" ht="36" customHeight="1" x14ac:dyDescent="0.35">
      <c r="A284" s="37"/>
      <c r="B284" s="255"/>
      <c r="C284" s="255"/>
      <c r="D284" s="254"/>
      <c r="E284" s="38">
        <v>1.5</v>
      </c>
      <c r="F284" s="36" t="s">
        <v>1100</v>
      </c>
      <c r="G284" s="36" t="s">
        <v>1101</v>
      </c>
    </row>
    <row r="285" spans="1:7" ht="36" customHeight="1" x14ac:dyDescent="0.35">
      <c r="A285" s="37"/>
      <c r="B285" s="255"/>
      <c r="C285" s="255"/>
      <c r="D285" s="254"/>
      <c r="E285" s="38">
        <v>1.75</v>
      </c>
      <c r="F285" s="36" t="s">
        <v>1102</v>
      </c>
      <c r="G285" s="36" t="s">
        <v>1103</v>
      </c>
    </row>
    <row r="286" spans="1:7" ht="36" customHeight="1" x14ac:dyDescent="0.35">
      <c r="A286" s="37"/>
      <c r="B286" s="255"/>
      <c r="C286" s="255"/>
      <c r="D286" s="254"/>
      <c r="E286" s="38">
        <v>2</v>
      </c>
      <c r="F286" s="36" t="s">
        <v>1104</v>
      </c>
      <c r="G286" s="36" t="s">
        <v>1105</v>
      </c>
    </row>
    <row r="287" spans="1:7" ht="36" customHeight="1" x14ac:dyDescent="0.35">
      <c r="A287" s="37"/>
      <c r="B287" s="255"/>
      <c r="C287" s="255"/>
      <c r="D287" s="253">
        <v>3</v>
      </c>
      <c r="E287" s="38">
        <v>2.25</v>
      </c>
      <c r="F287" s="36" t="s">
        <v>1106</v>
      </c>
      <c r="G287" s="36" t="s">
        <v>1107</v>
      </c>
    </row>
    <row r="288" spans="1:7" ht="36" customHeight="1" x14ac:dyDescent="0.35">
      <c r="A288" s="37"/>
      <c r="B288" s="255"/>
      <c r="C288" s="255"/>
      <c r="D288" s="254"/>
      <c r="E288" s="38">
        <v>2.5</v>
      </c>
      <c r="F288" s="36" t="s">
        <v>1108</v>
      </c>
      <c r="G288" s="36" t="s">
        <v>1109</v>
      </c>
    </row>
    <row r="289" spans="1:7" ht="36" customHeight="1" x14ac:dyDescent="0.35">
      <c r="A289" s="37"/>
      <c r="B289" s="255"/>
      <c r="C289" s="255"/>
      <c r="D289" s="254"/>
      <c r="E289" s="38">
        <v>2.75</v>
      </c>
      <c r="F289" s="36" t="s">
        <v>1110</v>
      </c>
      <c r="G289" s="36" t="s">
        <v>1111</v>
      </c>
    </row>
    <row r="290" spans="1:7" ht="36" customHeight="1" x14ac:dyDescent="0.35">
      <c r="A290" s="37"/>
      <c r="B290" s="255"/>
      <c r="C290" s="255"/>
      <c r="D290" s="254"/>
      <c r="E290" s="38">
        <v>3</v>
      </c>
      <c r="F290" s="36" t="s">
        <v>1112</v>
      </c>
      <c r="G290" s="36" t="s">
        <v>1113</v>
      </c>
    </row>
    <row r="291" spans="1:7" ht="36" customHeight="1" x14ac:dyDescent="0.35">
      <c r="A291" s="37"/>
      <c r="B291" s="255"/>
      <c r="C291" s="253" t="s">
        <v>101</v>
      </c>
      <c r="D291" s="34">
        <v>0</v>
      </c>
      <c r="E291" s="35">
        <v>0</v>
      </c>
      <c r="F291" s="36" t="s">
        <v>1114</v>
      </c>
      <c r="G291" s="36" t="s">
        <v>1115</v>
      </c>
    </row>
    <row r="292" spans="1:7" ht="36" customHeight="1" x14ac:dyDescent="0.35">
      <c r="A292" s="37"/>
      <c r="B292" s="255"/>
      <c r="C292" s="255"/>
      <c r="D292" s="253">
        <v>1</v>
      </c>
      <c r="E292" s="38">
        <v>0.25</v>
      </c>
      <c r="F292" s="36" t="s">
        <v>1116</v>
      </c>
      <c r="G292" s="36" t="s">
        <v>1117</v>
      </c>
    </row>
    <row r="293" spans="1:7" ht="36" customHeight="1" x14ac:dyDescent="0.35">
      <c r="A293" s="37"/>
      <c r="B293" s="255"/>
      <c r="C293" s="255"/>
      <c r="D293" s="254"/>
      <c r="E293" s="38">
        <v>0.5</v>
      </c>
      <c r="F293" s="36" t="s">
        <v>1118</v>
      </c>
      <c r="G293" s="36" t="s">
        <v>1119</v>
      </c>
    </row>
    <row r="294" spans="1:7" ht="36" customHeight="1" x14ac:dyDescent="0.35">
      <c r="A294" s="37"/>
      <c r="B294" s="255"/>
      <c r="C294" s="255"/>
      <c r="D294" s="254"/>
      <c r="E294" s="38">
        <v>0.75</v>
      </c>
      <c r="F294" s="36" t="s">
        <v>1120</v>
      </c>
      <c r="G294" s="36" t="s">
        <v>1121</v>
      </c>
    </row>
    <row r="295" spans="1:7" ht="36" customHeight="1" x14ac:dyDescent="0.35">
      <c r="A295" s="37"/>
      <c r="B295" s="255"/>
      <c r="C295" s="255"/>
      <c r="D295" s="254"/>
      <c r="E295" s="38">
        <v>1</v>
      </c>
      <c r="F295" s="36" t="s">
        <v>1122</v>
      </c>
      <c r="G295" s="36" t="s">
        <v>1123</v>
      </c>
    </row>
    <row r="296" spans="1:7" ht="36" customHeight="1" x14ac:dyDescent="0.35">
      <c r="A296" s="37"/>
      <c r="B296" s="255"/>
      <c r="C296" s="255"/>
      <c r="D296" s="253">
        <v>2</v>
      </c>
      <c r="E296" s="38">
        <v>1.25</v>
      </c>
      <c r="F296" s="36" t="s">
        <v>1124</v>
      </c>
      <c r="G296" s="36" t="s">
        <v>1125</v>
      </c>
    </row>
    <row r="297" spans="1:7" ht="36" customHeight="1" x14ac:dyDescent="0.35">
      <c r="A297" s="37"/>
      <c r="B297" s="255"/>
      <c r="C297" s="255"/>
      <c r="D297" s="254"/>
      <c r="E297" s="38">
        <v>1.5</v>
      </c>
      <c r="F297" s="36" t="s">
        <v>1126</v>
      </c>
      <c r="G297" s="36" t="s">
        <v>1127</v>
      </c>
    </row>
    <row r="298" spans="1:7" ht="36" customHeight="1" x14ac:dyDescent="0.35">
      <c r="A298" s="37"/>
      <c r="B298" s="255"/>
      <c r="C298" s="255"/>
      <c r="D298" s="254"/>
      <c r="E298" s="38">
        <v>1.75</v>
      </c>
      <c r="F298" s="36" t="s">
        <v>1128</v>
      </c>
      <c r="G298" s="36" t="s">
        <v>1129</v>
      </c>
    </row>
    <row r="299" spans="1:7" ht="36" customHeight="1" x14ac:dyDescent="0.35">
      <c r="A299" s="37"/>
      <c r="B299" s="255"/>
      <c r="C299" s="255"/>
      <c r="D299" s="254"/>
      <c r="E299" s="38">
        <v>2</v>
      </c>
      <c r="F299" s="36" t="s">
        <v>1130</v>
      </c>
      <c r="G299" s="36" t="s">
        <v>1131</v>
      </c>
    </row>
    <row r="300" spans="1:7" ht="36" customHeight="1" x14ac:dyDescent="0.35">
      <c r="A300" s="37"/>
      <c r="B300" s="255"/>
      <c r="C300" s="255"/>
      <c r="D300" s="253">
        <v>3</v>
      </c>
      <c r="E300" s="38">
        <v>2.25</v>
      </c>
      <c r="F300" s="36" t="s">
        <v>1132</v>
      </c>
      <c r="G300" s="36" t="s">
        <v>1133</v>
      </c>
    </row>
    <row r="301" spans="1:7" ht="36" customHeight="1" x14ac:dyDescent="0.35">
      <c r="A301" s="37"/>
      <c r="B301" s="255"/>
      <c r="C301" s="255"/>
      <c r="D301" s="254"/>
      <c r="E301" s="38">
        <v>2.5</v>
      </c>
      <c r="F301" s="36" t="s">
        <v>1134</v>
      </c>
      <c r="G301" s="36" t="s">
        <v>1135</v>
      </c>
    </row>
    <row r="302" spans="1:7" ht="36" customHeight="1" x14ac:dyDescent="0.35">
      <c r="A302" s="37"/>
      <c r="B302" s="255"/>
      <c r="C302" s="255"/>
      <c r="D302" s="254"/>
      <c r="E302" s="38">
        <v>2.75</v>
      </c>
      <c r="F302" s="36" t="s">
        <v>1136</v>
      </c>
      <c r="G302" s="36" t="s">
        <v>1137</v>
      </c>
    </row>
    <row r="303" spans="1:7" ht="36" customHeight="1" x14ac:dyDescent="0.35">
      <c r="A303" s="37"/>
      <c r="B303" s="255"/>
      <c r="C303" s="255"/>
      <c r="D303" s="254"/>
      <c r="E303" s="38">
        <v>3</v>
      </c>
      <c r="F303" s="36" t="s">
        <v>1138</v>
      </c>
      <c r="G303" s="36" t="s">
        <v>1139</v>
      </c>
    </row>
    <row r="304" spans="1:7" ht="36" customHeight="1" x14ac:dyDescent="0.35">
      <c r="A304" s="37"/>
      <c r="B304" s="255"/>
      <c r="C304" s="253" t="s">
        <v>102</v>
      </c>
      <c r="D304" s="34">
        <v>0</v>
      </c>
      <c r="E304" s="35">
        <v>0</v>
      </c>
      <c r="F304" s="36" t="s">
        <v>1140</v>
      </c>
      <c r="G304" s="36" t="s">
        <v>1141</v>
      </c>
    </row>
    <row r="305" spans="1:7" ht="36" customHeight="1" x14ac:dyDescent="0.35">
      <c r="A305" s="37"/>
      <c r="B305" s="255"/>
      <c r="C305" s="255"/>
      <c r="D305" s="253">
        <v>1</v>
      </c>
      <c r="E305" s="38">
        <v>0.25</v>
      </c>
      <c r="F305" s="36" t="s">
        <v>1142</v>
      </c>
      <c r="G305" s="36" t="s">
        <v>1143</v>
      </c>
    </row>
    <row r="306" spans="1:7" ht="36" customHeight="1" x14ac:dyDescent="0.35">
      <c r="A306" s="37"/>
      <c r="B306" s="255"/>
      <c r="C306" s="255"/>
      <c r="D306" s="254"/>
      <c r="E306" s="38">
        <v>0.5</v>
      </c>
      <c r="F306" s="36" t="s">
        <v>1144</v>
      </c>
      <c r="G306" s="36" t="s">
        <v>1145</v>
      </c>
    </row>
    <row r="307" spans="1:7" ht="36" customHeight="1" x14ac:dyDescent="0.35">
      <c r="A307" s="37"/>
      <c r="B307" s="255"/>
      <c r="C307" s="255"/>
      <c r="D307" s="254"/>
      <c r="E307" s="38">
        <v>0.75</v>
      </c>
      <c r="F307" s="36" t="s">
        <v>1146</v>
      </c>
      <c r="G307" s="36" t="s">
        <v>1147</v>
      </c>
    </row>
    <row r="308" spans="1:7" ht="36" customHeight="1" x14ac:dyDescent="0.35">
      <c r="A308" s="37"/>
      <c r="B308" s="255"/>
      <c r="C308" s="255"/>
      <c r="D308" s="254"/>
      <c r="E308" s="38">
        <v>1</v>
      </c>
      <c r="F308" s="36" t="s">
        <v>1148</v>
      </c>
      <c r="G308" s="36" t="s">
        <v>1149</v>
      </c>
    </row>
    <row r="309" spans="1:7" ht="36" customHeight="1" x14ac:dyDescent="0.35">
      <c r="A309" s="37"/>
      <c r="B309" s="255"/>
      <c r="C309" s="255"/>
      <c r="D309" s="253">
        <v>2</v>
      </c>
      <c r="E309" s="38">
        <v>1.25</v>
      </c>
      <c r="F309" s="36" t="s">
        <v>1150</v>
      </c>
      <c r="G309" s="36" t="s">
        <v>1151</v>
      </c>
    </row>
    <row r="310" spans="1:7" ht="36" customHeight="1" x14ac:dyDescent="0.35">
      <c r="A310" s="37"/>
      <c r="B310" s="255"/>
      <c r="C310" s="255"/>
      <c r="D310" s="254"/>
      <c r="E310" s="38">
        <v>1.5</v>
      </c>
      <c r="F310" s="36" t="s">
        <v>1152</v>
      </c>
      <c r="G310" s="36" t="s">
        <v>1153</v>
      </c>
    </row>
    <row r="311" spans="1:7" ht="36" customHeight="1" x14ac:dyDescent="0.35">
      <c r="A311" s="37"/>
      <c r="B311" s="255"/>
      <c r="C311" s="255"/>
      <c r="D311" s="254"/>
      <c r="E311" s="38">
        <v>1.75</v>
      </c>
      <c r="F311" s="36" t="s">
        <v>1154</v>
      </c>
      <c r="G311" s="36" t="s">
        <v>1155</v>
      </c>
    </row>
    <row r="312" spans="1:7" ht="36" customHeight="1" x14ac:dyDescent="0.35">
      <c r="A312" s="37"/>
      <c r="B312" s="255"/>
      <c r="C312" s="255"/>
      <c r="D312" s="254"/>
      <c r="E312" s="38">
        <v>2</v>
      </c>
      <c r="F312" s="36" t="s">
        <v>1156</v>
      </c>
      <c r="G312" s="36" t="s">
        <v>1157</v>
      </c>
    </row>
    <row r="313" spans="1:7" ht="36" customHeight="1" x14ac:dyDescent="0.35">
      <c r="A313" s="37"/>
      <c r="B313" s="255"/>
      <c r="C313" s="255"/>
      <c r="D313" s="253">
        <v>3</v>
      </c>
      <c r="E313" s="38">
        <v>2.25</v>
      </c>
      <c r="F313" s="36" t="s">
        <v>1158</v>
      </c>
      <c r="G313" s="36" t="s">
        <v>1159</v>
      </c>
    </row>
    <row r="314" spans="1:7" ht="36" customHeight="1" x14ac:dyDescent="0.35">
      <c r="A314" s="37"/>
      <c r="B314" s="255"/>
      <c r="C314" s="255"/>
      <c r="D314" s="254"/>
      <c r="E314" s="38">
        <v>2.5</v>
      </c>
      <c r="F314" s="36" t="s">
        <v>1160</v>
      </c>
      <c r="G314" s="36" t="s">
        <v>1161</v>
      </c>
    </row>
    <row r="315" spans="1:7" ht="36" customHeight="1" x14ac:dyDescent="0.35">
      <c r="A315" s="37"/>
      <c r="B315" s="255"/>
      <c r="C315" s="255"/>
      <c r="D315" s="254"/>
      <c r="E315" s="38">
        <v>2.75</v>
      </c>
      <c r="F315" s="36" t="s">
        <v>1162</v>
      </c>
      <c r="G315" s="36" t="s">
        <v>1163</v>
      </c>
    </row>
    <row r="316" spans="1:7" ht="36" customHeight="1" x14ac:dyDescent="0.35">
      <c r="A316" s="32"/>
      <c r="B316" s="255"/>
      <c r="C316" s="255"/>
      <c r="D316" s="254"/>
      <c r="E316" s="38">
        <v>3</v>
      </c>
      <c r="F316" s="36" t="s">
        <v>1164</v>
      </c>
      <c r="G316" s="36" t="s">
        <v>1165</v>
      </c>
    </row>
  </sheetData>
  <sheetProtection algorithmName="SHA-512" hashValue="oM/vuRwP945e0SoXFuRWi9dpp+Swxr460rt2BHMpUiaxlZd5GXSKSrUkTf+ZBnUopUOiWEhbxeXSNVb9rYq3xw==" saltValue="i11dsevL22A/BBaS/b3pqA==" spinCount="100000" sheet="1" objects="1" scenarios="1" selectLockedCells="1"/>
  <mergeCells count="111">
    <mergeCell ref="B3:B4"/>
    <mergeCell ref="C3:C4"/>
    <mergeCell ref="D3:D4"/>
    <mergeCell ref="E3:E4"/>
    <mergeCell ref="F3:F4"/>
    <mergeCell ref="G3:G4"/>
    <mergeCell ref="B44:B82"/>
    <mergeCell ref="C44:C56"/>
    <mergeCell ref="D45:D48"/>
    <mergeCell ref="D49:D52"/>
    <mergeCell ref="D53:D56"/>
    <mergeCell ref="C57:C69"/>
    <mergeCell ref="D58:D61"/>
    <mergeCell ref="B5:B43"/>
    <mergeCell ref="C5:C17"/>
    <mergeCell ref="D6:D9"/>
    <mergeCell ref="D10:D13"/>
    <mergeCell ref="D14:D17"/>
    <mergeCell ref="C18:C30"/>
    <mergeCell ref="D19:D22"/>
    <mergeCell ref="D23:D26"/>
    <mergeCell ref="D27:D30"/>
    <mergeCell ref="C31:C43"/>
    <mergeCell ref="D62:D65"/>
    <mergeCell ref="D66:D69"/>
    <mergeCell ref="C70:C82"/>
    <mergeCell ref="D71:D74"/>
    <mergeCell ref="D75:D78"/>
    <mergeCell ref="D79:D82"/>
    <mergeCell ref="D32:D35"/>
    <mergeCell ref="D36:D39"/>
    <mergeCell ref="D40:D43"/>
    <mergeCell ref="B122:B160"/>
    <mergeCell ref="C122:C134"/>
    <mergeCell ref="D123:D126"/>
    <mergeCell ref="D127:D130"/>
    <mergeCell ref="D131:D134"/>
    <mergeCell ref="C135:C147"/>
    <mergeCell ref="D136:D139"/>
    <mergeCell ref="B83:B121"/>
    <mergeCell ref="C83:C95"/>
    <mergeCell ref="D84:D87"/>
    <mergeCell ref="D88:D91"/>
    <mergeCell ref="D92:D95"/>
    <mergeCell ref="C96:C108"/>
    <mergeCell ref="D97:D100"/>
    <mergeCell ref="D101:D104"/>
    <mergeCell ref="D105:D108"/>
    <mergeCell ref="D183:D186"/>
    <mergeCell ref="C187:C199"/>
    <mergeCell ref="D188:D191"/>
    <mergeCell ref="D192:D195"/>
    <mergeCell ref="D196:D199"/>
    <mergeCell ref="C109:C121"/>
    <mergeCell ref="D140:D143"/>
    <mergeCell ref="D144:D147"/>
    <mergeCell ref="C148:C160"/>
    <mergeCell ref="D149:D152"/>
    <mergeCell ref="D153:D156"/>
    <mergeCell ref="D157:D160"/>
    <mergeCell ref="D110:D113"/>
    <mergeCell ref="D114:D117"/>
    <mergeCell ref="D118:D121"/>
    <mergeCell ref="C304:C316"/>
    <mergeCell ref="D305:D308"/>
    <mergeCell ref="D309:D312"/>
    <mergeCell ref="B200:B238"/>
    <mergeCell ref="C200:C212"/>
    <mergeCell ref="D201:D204"/>
    <mergeCell ref="D205:D208"/>
    <mergeCell ref="D209:D212"/>
    <mergeCell ref="C213:C225"/>
    <mergeCell ref="D214:D217"/>
    <mergeCell ref="D218:D221"/>
    <mergeCell ref="D222:D225"/>
    <mergeCell ref="C226:C238"/>
    <mergeCell ref="D227:D230"/>
    <mergeCell ref="D231:D234"/>
    <mergeCell ref="D235:D238"/>
    <mergeCell ref="D313:D316"/>
    <mergeCell ref="D266:D269"/>
    <mergeCell ref="D270:D273"/>
    <mergeCell ref="D274:D277"/>
    <mergeCell ref="B278:B316"/>
    <mergeCell ref="C278:C290"/>
    <mergeCell ref="D279:D282"/>
    <mergeCell ref="D283:D286"/>
    <mergeCell ref="A1:G1"/>
    <mergeCell ref="D287:D290"/>
    <mergeCell ref="C291:C303"/>
    <mergeCell ref="D292:D295"/>
    <mergeCell ref="B239:B277"/>
    <mergeCell ref="C239:C251"/>
    <mergeCell ref="D240:D243"/>
    <mergeCell ref="D244:D247"/>
    <mergeCell ref="D248:D251"/>
    <mergeCell ref="C252:C264"/>
    <mergeCell ref="D253:D256"/>
    <mergeCell ref="D257:D260"/>
    <mergeCell ref="D261:D264"/>
    <mergeCell ref="C265:C277"/>
    <mergeCell ref="D296:D299"/>
    <mergeCell ref="D300:D303"/>
    <mergeCell ref="B161:B199"/>
    <mergeCell ref="C161:C173"/>
    <mergeCell ref="D162:D165"/>
    <mergeCell ref="D166:D169"/>
    <mergeCell ref="D170:D173"/>
    <mergeCell ref="C174:C186"/>
    <mergeCell ref="D175:D178"/>
    <mergeCell ref="D179:D18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FAA08-08D7-4934-A1A4-4DDDA44F7105}">
  <sheetPr>
    <pageSetUpPr fitToPage="1"/>
  </sheetPr>
  <dimension ref="B2:C24"/>
  <sheetViews>
    <sheetView topLeftCell="A3" zoomScale="80" zoomScaleNormal="80" workbookViewId="0">
      <selection activeCell="H9" sqref="H9"/>
    </sheetView>
  </sheetViews>
  <sheetFormatPr defaultRowHeight="17.5" x14ac:dyDescent="0.35"/>
  <cols>
    <col min="1" max="1" width="2.08984375" style="49" customWidth="1"/>
    <col min="2" max="2" width="14.90625" style="49" customWidth="1"/>
    <col min="3" max="3" width="80.1796875" style="49" customWidth="1"/>
    <col min="4" max="4" width="1.81640625" style="49" customWidth="1"/>
    <col min="5" max="16384" width="8.7265625" style="49"/>
  </cols>
  <sheetData>
    <row r="2" spans="2:3" ht="30" x14ac:dyDescent="0.35">
      <c r="B2" s="263" t="s">
        <v>1530</v>
      </c>
      <c r="C2" s="263"/>
    </row>
    <row r="4" spans="2:3" ht="18" x14ac:dyDescent="0.35">
      <c r="B4" s="132" t="s">
        <v>1527</v>
      </c>
      <c r="C4" s="49" t="s">
        <v>1528</v>
      </c>
    </row>
    <row r="5" spans="2:3" ht="18" x14ac:dyDescent="0.35">
      <c r="B5" s="132" t="s">
        <v>1505</v>
      </c>
      <c r="C5" s="49" t="s">
        <v>1506</v>
      </c>
    </row>
    <row r="6" spans="2:3" ht="35" x14ac:dyDescent="0.35">
      <c r="B6" s="132" t="s">
        <v>1493</v>
      </c>
      <c r="C6" s="49" t="s">
        <v>1494</v>
      </c>
    </row>
    <row r="7" spans="2:3" ht="18" x14ac:dyDescent="0.35">
      <c r="B7" s="132" t="s">
        <v>1525</v>
      </c>
      <c r="C7" s="49" t="s">
        <v>1526</v>
      </c>
    </row>
    <row r="8" spans="2:3" ht="18" x14ac:dyDescent="0.35">
      <c r="B8" s="132" t="s">
        <v>1519</v>
      </c>
      <c r="C8" s="49" t="s">
        <v>1520</v>
      </c>
    </row>
    <row r="9" spans="2:3" ht="18" x14ac:dyDescent="0.35">
      <c r="B9" s="132" t="s">
        <v>1501</v>
      </c>
      <c r="C9" s="49" t="s">
        <v>1502</v>
      </c>
    </row>
    <row r="10" spans="2:3" ht="18" x14ac:dyDescent="0.35">
      <c r="B10" s="132" t="s">
        <v>1509</v>
      </c>
      <c r="C10" s="49" t="s">
        <v>1510</v>
      </c>
    </row>
    <row r="11" spans="2:3" ht="18" x14ac:dyDescent="0.35">
      <c r="B11" s="132" t="s">
        <v>1517</v>
      </c>
      <c r="C11" s="49" t="s">
        <v>1518</v>
      </c>
    </row>
    <row r="12" spans="2:3" ht="35" x14ac:dyDescent="0.35">
      <c r="B12" s="132" t="s">
        <v>1491</v>
      </c>
      <c r="C12" s="49" t="s">
        <v>1492</v>
      </c>
    </row>
    <row r="13" spans="2:3" ht="18" x14ac:dyDescent="0.35">
      <c r="B13" s="132" t="s">
        <v>1511</v>
      </c>
      <c r="C13" s="49" t="s">
        <v>1512</v>
      </c>
    </row>
    <row r="14" spans="2:3" ht="18" x14ac:dyDescent="0.35">
      <c r="B14" s="132" t="s">
        <v>1521</v>
      </c>
      <c r="C14" s="49" t="s">
        <v>1522</v>
      </c>
    </row>
    <row r="15" spans="2:3" ht="18" x14ac:dyDescent="0.35">
      <c r="B15" s="132" t="s">
        <v>1507</v>
      </c>
      <c r="C15" s="49" t="s">
        <v>1508</v>
      </c>
    </row>
    <row r="16" spans="2:3" ht="18" x14ac:dyDescent="0.35">
      <c r="B16" s="132" t="s">
        <v>1523</v>
      </c>
      <c r="C16" s="49" t="s">
        <v>1524</v>
      </c>
    </row>
    <row r="17" spans="2:3" ht="18" x14ac:dyDescent="0.35">
      <c r="B17" s="132" t="s">
        <v>1515</v>
      </c>
      <c r="C17" s="49" t="s">
        <v>1516</v>
      </c>
    </row>
    <row r="18" spans="2:3" ht="52.5" x14ac:dyDescent="0.35">
      <c r="B18" s="132" t="s">
        <v>1489</v>
      </c>
      <c r="C18" s="49" t="s">
        <v>1490</v>
      </c>
    </row>
    <row r="19" spans="2:3" ht="18" x14ac:dyDescent="0.35">
      <c r="B19" s="132" t="s">
        <v>1513</v>
      </c>
      <c r="C19" s="49" t="s">
        <v>1514</v>
      </c>
    </row>
    <row r="20" spans="2:3" ht="35" x14ac:dyDescent="0.35">
      <c r="B20" s="132" t="s">
        <v>1495</v>
      </c>
      <c r="C20" s="49" t="s">
        <v>1496</v>
      </c>
    </row>
    <row r="21" spans="2:3" ht="18" x14ac:dyDescent="0.35">
      <c r="B21" s="132" t="s">
        <v>1499</v>
      </c>
      <c r="C21" s="49" t="s">
        <v>1500</v>
      </c>
    </row>
    <row r="22" spans="2:3" ht="18" x14ac:dyDescent="0.35">
      <c r="B22" s="132" t="s">
        <v>1497</v>
      </c>
      <c r="C22" s="49" t="s">
        <v>1498</v>
      </c>
    </row>
    <row r="23" spans="2:3" ht="18" x14ac:dyDescent="0.35">
      <c r="B23" s="132" t="s">
        <v>1503</v>
      </c>
      <c r="C23" s="49" t="s">
        <v>1504</v>
      </c>
    </row>
    <row r="24" spans="2:3" ht="35" x14ac:dyDescent="0.35">
      <c r="B24" s="133" t="s">
        <v>1487</v>
      </c>
      <c r="C24" s="49" t="s">
        <v>1488</v>
      </c>
    </row>
  </sheetData>
  <sheetProtection algorithmName="SHA-512" hashValue="D0sW9Hm4FlXvgZwaMAp2ICI7Cedm/nQ724Weq+ph5bVgkTyBEeiA3U6IezClQpRdZP630VNAFBED9Dv0MdpXnw==" saltValue="6GdFYlIpfog6SmN81cX/CQ==" spinCount="100000" sheet="1" objects="1" scenarios="1" selectLockedCells="1"/>
  <sortState xmlns:xlrd2="http://schemas.microsoft.com/office/spreadsheetml/2017/richdata2" ref="B4:C23">
    <sortCondition ref="B4:B23"/>
  </sortState>
  <mergeCells count="1">
    <mergeCell ref="B2:C2"/>
  </mergeCells>
  <pageMargins left="0.70866141732283472" right="0.70866141732283472" top="0.74803149606299213" bottom="0.74803149606299213" header="0.31496062992125984" footer="0.31496062992125984"/>
  <pageSetup paperSize="9" scale="8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E68D6-EDFA-4403-A66D-5A623EC296D1}">
  <sheetPr codeName="Sheet5"/>
  <dimension ref="A2:G315"/>
  <sheetViews>
    <sheetView topLeftCell="C1" workbookViewId="0">
      <selection activeCell="F5" sqref="F5"/>
    </sheetView>
  </sheetViews>
  <sheetFormatPr defaultRowHeight="12.5" x14ac:dyDescent="0.25"/>
  <cols>
    <col min="1" max="1" width="3.6328125" style="1" customWidth="1"/>
    <col min="2" max="2" width="16.54296875" style="3" customWidth="1"/>
    <col min="3" max="3" width="32.90625" style="3" customWidth="1"/>
    <col min="4" max="4" width="29.36328125" style="2" customWidth="1"/>
    <col min="5" max="5" width="8.7265625" style="2"/>
    <col min="6" max="6" width="84.36328125" style="3" bestFit="1" customWidth="1"/>
    <col min="7" max="7" width="34.08984375" style="3" bestFit="1" customWidth="1"/>
    <col min="8" max="16384" width="8.7265625" style="3"/>
  </cols>
  <sheetData>
    <row r="2" spans="1:7" x14ac:dyDescent="0.25">
      <c r="A2" s="278"/>
      <c r="B2" s="280" t="s">
        <v>66</v>
      </c>
      <c r="C2" s="280" t="s">
        <v>68</v>
      </c>
      <c r="D2" s="281" t="s">
        <v>70</v>
      </c>
      <c r="E2" s="280" t="s">
        <v>71</v>
      </c>
      <c r="F2" s="280" t="s">
        <v>69</v>
      </c>
      <c r="G2" s="287" t="s">
        <v>419</v>
      </c>
    </row>
    <row r="3" spans="1:7" x14ac:dyDescent="0.25">
      <c r="A3" s="279"/>
      <c r="B3" s="280"/>
      <c r="C3" s="280"/>
      <c r="D3" s="281"/>
      <c r="E3" s="280"/>
      <c r="F3" s="280"/>
      <c r="G3" s="288"/>
    </row>
    <row r="4" spans="1:7" ht="23" x14ac:dyDescent="0.25">
      <c r="A4" s="264">
        <v>1</v>
      </c>
      <c r="B4" s="267" t="s">
        <v>67</v>
      </c>
      <c r="C4" s="277" t="s">
        <v>74</v>
      </c>
      <c r="D4" s="29" t="s">
        <v>453</v>
      </c>
      <c r="E4" s="28">
        <v>0</v>
      </c>
      <c r="F4" s="6" t="s">
        <v>182</v>
      </c>
      <c r="G4" s="9"/>
    </row>
    <row r="5" spans="1:7" ht="12.5" customHeight="1" x14ac:dyDescent="0.25">
      <c r="A5" s="265"/>
      <c r="B5" s="268"/>
      <c r="C5" s="277"/>
      <c r="D5" s="277" t="s">
        <v>454</v>
      </c>
      <c r="E5" s="30">
        <v>0.25</v>
      </c>
      <c r="F5" s="6" t="s">
        <v>183</v>
      </c>
      <c r="G5" s="9"/>
    </row>
    <row r="6" spans="1:7" ht="12.5" customHeight="1" x14ac:dyDescent="0.25">
      <c r="A6" s="265"/>
      <c r="B6" s="268"/>
      <c r="C6" s="277"/>
      <c r="D6" s="277"/>
      <c r="E6" s="30">
        <v>0.5</v>
      </c>
      <c r="F6" s="6" t="s">
        <v>184</v>
      </c>
      <c r="G6" s="9"/>
    </row>
    <row r="7" spans="1:7" ht="12.5" customHeight="1" x14ac:dyDescent="0.25">
      <c r="A7" s="265"/>
      <c r="B7" s="268"/>
      <c r="C7" s="277"/>
      <c r="D7" s="277"/>
      <c r="E7" s="30">
        <v>0.75</v>
      </c>
      <c r="F7" s="6" t="s">
        <v>185</v>
      </c>
      <c r="G7" s="9"/>
    </row>
    <row r="8" spans="1:7" ht="23" x14ac:dyDescent="0.25">
      <c r="A8" s="265"/>
      <c r="B8" s="268"/>
      <c r="C8" s="277"/>
      <c r="D8" s="277"/>
      <c r="E8" s="30">
        <v>1</v>
      </c>
      <c r="F8" s="6" t="s">
        <v>186</v>
      </c>
      <c r="G8" s="9"/>
    </row>
    <row r="9" spans="1:7" ht="23" x14ac:dyDescent="0.25">
      <c r="A9" s="265"/>
      <c r="B9" s="268"/>
      <c r="C9" s="277"/>
      <c r="D9" s="270" t="s">
        <v>455</v>
      </c>
      <c r="E9" s="30">
        <v>1.25</v>
      </c>
      <c r="F9" s="6" t="s">
        <v>187</v>
      </c>
      <c r="G9" s="9"/>
    </row>
    <row r="10" spans="1:7" ht="23" x14ac:dyDescent="0.25">
      <c r="A10" s="265"/>
      <c r="B10" s="268"/>
      <c r="C10" s="277"/>
      <c r="D10" s="270"/>
      <c r="E10" s="30">
        <v>1.5</v>
      </c>
      <c r="F10" s="6" t="s">
        <v>188</v>
      </c>
      <c r="G10" s="9"/>
    </row>
    <row r="11" spans="1:7" ht="23" x14ac:dyDescent="0.25">
      <c r="A11" s="265"/>
      <c r="B11" s="268"/>
      <c r="C11" s="277"/>
      <c r="D11" s="270"/>
      <c r="E11" s="30">
        <v>1.75</v>
      </c>
      <c r="F11" s="6" t="s">
        <v>189</v>
      </c>
      <c r="G11" s="9"/>
    </row>
    <row r="12" spans="1:7" ht="23" x14ac:dyDescent="0.25">
      <c r="A12" s="265"/>
      <c r="B12" s="268"/>
      <c r="C12" s="277"/>
      <c r="D12" s="270"/>
      <c r="E12" s="30">
        <v>2</v>
      </c>
      <c r="F12" s="6" t="s">
        <v>190</v>
      </c>
      <c r="G12" s="9"/>
    </row>
    <row r="13" spans="1:7" ht="12.5" customHeight="1" x14ac:dyDescent="0.25">
      <c r="A13" s="265"/>
      <c r="B13" s="268"/>
      <c r="C13" s="277"/>
      <c r="D13" s="270" t="s">
        <v>456</v>
      </c>
      <c r="E13" s="30">
        <v>2.25</v>
      </c>
      <c r="F13" s="6" t="s">
        <v>191</v>
      </c>
      <c r="G13" s="9"/>
    </row>
    <row r="14" spans="1:7" ht="23" x14ac:dyDescent="0.25">
      <c r="A14" s="265"/>
      <c r="B14" s="268"/>
      <c r="C14" s="277"/>
      <c r="D14" s="270"/>
      <c r="E14" s="30">
        <v>2.5</v>
      </c>
      <c r="F14" s="6" t="s">
        <v>192</v>
      </c>
      <c r="G14" s="9"/>
    </row>
    <row r="15" spans="1:7" ht="12.5" customHeight="1" x14ac:dyDescent="0.25">
      <c r="A15" s="265"/>
      <c r="B15" s="268"/>
      <c r="C15" s="277"/>
      <c r="D15" s="270"/>
      <c r="E15" s="30">
        <v>2.75</v>
      </c>
      <c r="F15" s="6" t="s">
        <v>193</v>
      </c>
      <c r="G15" s="9"/>
    </row>
    <row r="16" spans="1:7" ht="46" x14ac:dyDescent="0.25">
      <c r="A16" s="265"/>
      <c r="B16" s="268"/>
      <c r="C16" s="277"/>
      <c r="D16" s="270"/>
      <c r="E16" s="30">
        <v>3</v>
      </c>
      <c r="F16" s="6" t="s">
        <v>194</v>
      </c>
      <c r="G16" s="9"/>
    </row>
    <row r="17" spans="1:7" ht="12.5" customHeight="1" x14ac:dyDescent="0.25">
      <c r="A17" s="265"/>
      <c r="B17" s="268"/>
      <c r="C17" s="270" t="s">
        <v>73</v>
      </c>
      <c r="D17" s="5" t="s">
        <v>453</v>
      </c>
      <c r="E17" s="28">
        <v>0</v>
      </c>
      <c r="F17" s="6" t="s">
        <v>195</v>
      </c>
      <c r="G17" s="9"/>
    </row>
    <row r="18" spans="1:7" ht="23" x14ac:dyDescent="0.25">
      <c r="A18" s="265"/>
      <c r="B18" s="268"/>
      <c r="C18" s="270"/>
      <c r="D18" s="270" t="s">
        <v>454</v>
      </c>
      <c r="E18" s="30">
        <v>0.25</v>
      </c>
      <c r="F18" s="6" t="s">
        <v>196</v>
      </c>
      <c r="G18" s="9"/>
    </row>
    <row r="19" spans="1:7" ht="23" x14ac:dyDescent="0.25">
      <c r="A19" s="265"/>
      <c r="B19" s="268"/>
      <c r="C19" s="270"/>
      <c r="D19" s="270"/>
      <c r="E19" s="30">
        <v>0.5</v>
      </c>
      <c r="F19" s="6" t="s">
        <v>197</v>
      </c>
      <c r="G19" s="9"/>
    </row>
    <row r="20" spans="1:7" ht="34.5" x14ac:dyDescent="0.25">
      <c r="A20" s="265"/>
      <c r="B20" s="268"/>
      <c r="C20" s="270"/>
      <c r="D20" s="270"/>
      <c r="E20" s="30">
        <v>0.75</v>
      </c>
      <c r="F20" s="6" t="s">
        <v>198</v>
      </c>
      <c r="G20" s="9"/>
    </row>
    <row r="21" spans="1:7" ht="34.5" x14ac:dyDescent="0.25">
      <c r="A21" s="265"/>
      <c r="B21" s="268"/>
      <c r="C21" s="270"/>
      <c r="D21" s="270"/>
      <c r="E21" s="30">
        <v>1</v>
      </c>
      <c r="F21" s="6" t="s">
        <v>199</v>
      </c>
      <c r="G21" s="9"/>
    </row>
    <row r="22" spans="1:7" ht="23" x14ac:dyDescent="0.25">
      <c r="A22" s="265"/>
      <c r="B22" s="268"/>
      <c r="C22" s="270"/>
      <c r="D22" s="270" t="s">
        <v>457</v>
      </c>
      <c r="E22" s="30">
        <v>1.25</v>
      </c>
      <c r="F22" s="6" t="s">
        <v>200</v>
      </c>
      <c r="G22" s="9"/>
    </row>
    <row r="23" spans="1:7" ht="23" x14ac:dyDescent="0.25">
      <c r="A23" s="265"/>
      <c r="B23" s="268"/>
      <c r="C23" s="270"/>
      <c r="D23" s="270"/>
      <c r="E23" s="30">
        <v>1.5</v>
      </c>
      <c r="F23" s="6" t="s">
        <v>201</v>
      </c>
      <c r="G23" s="9"/>
    </row>
    <row r="24" spans="1:7" ht="34.5" x14ac:dyDescent="0.25">
      <c r="A24" s="265"/>
      <c r="B24" s="268"/>
      <c r="C24" s="270"/>
      <c r="D24" s="270"/>
      <c r="E24" s="30">
        <v>1.75</v>
      </c>
      <c r="F24" s="6" t="s">
        <v>202</v>
      </c>
      <c r="G24" s="9"/>
    </row>
    <row r="25" spans="1:7" ht="34.5" x14ac:dyDescent="0.25">
      <c r="A25" s="265"/>
      <c r="B25" s="268"/>
      <c r="C25" s="270"/>
      <c r="D25" s="270"/>
      <c r="E25" s="30">
        <v>2</v>
      </c>
      <c r="F25" s="6" t="s">
        <v>203</v>
      </c>
      <c r="G25" s="9"/>
    </row>
    <row r="26" spans="1:7" ht="34.5" x14ac:dyDescent="0.25">
      <c r="A26" s="265"/>
      <c r="B26" s="268"/>
      <c r="C26" s="270"/>
      <c r="D26" s="270" t="s">
        <v>458</v>
      </c>
      <c r="E26" s="30">
        <v>2.25</v>
      </c>
      <c r="F26" s="6" t="s">
        <v>204</v>
      </c>
      <c r="G26" s="9"/>
    </row>
    <row r="27" spans="1:7" ht="34.5" x14ac:dyDescent="0.25">
      <c r="A27" s="265"/>
      <c r="B27" s="268"/>
      <c r="C27" s="270"/>
      <c r="D27" s="270"/>
      <c r="E27" s="30">
        <v>2.5</v>
      </c>
      <c r="F27" s="6" t="s">
        <v>205</v>
      </c>
      <c r="G27" s="9"/>
    </row>
    <row r="28" spans="1:7" ht="34.5" x14ac:dyDescent="0.25">
      <c r="A28" s="265"/>
      <c r="B28" s="268"/>
      <c r="C28" s="270"/>
      <c r="D28" s="270"/>
      <c r="E28" s="30">
        <v>2.75</v>
      </c>
      <c r="F28" s="6" t="s">
        <v>206</v>
      </c>
      <c r="G28" s="9"/>
    </row>
    <row r="29" spans="1:7" ht="34.5" x14ac:dyDescent="0.25">
      <c r="A29" s="265"/>
      <c r="B29" s="268"/>
      <c r="C29" s="270"/>
      <c r="D29" s="270"/>
      <c r="E29" s="30">
        <v>3</v>
      </c>
      <c r="F29" s="6" t="s">
        <v>207</v>
      </c>
      <c r="G29" s="9"/>
    </row>
    <row r="30" spans="1:7" ht="34.5" x14ac:dyDescent="0.25">
      <c r="A30" s="265"/>
      <c r="B30" s="268"/>
      <c r="C30" s="271" t="s">
        <v>75</v>
      </c>
      <c r="D30" s="5" t="s">
        <v>453</v>
      </c>
      <c r="E30" s="28">
        <v>0</v>
      </c>
      <c r="F30" s="6" t="s">
        <v>208</v>
      </c>
      <c r="G30" s="9"/>
    </row>
    <row r="31" spans="1:7" ht="23" x14ac:dyDescent="0.25">
      <c r="A31" s="265"/>
      <c r="B31" s="268"/>
      <c r="C31" s="272"/>
      <c r="D31" s="270" t="s">
        <v>454</v>
      </c>
      <c r="E31" s="30">
        <v>0.25</v>
      </c>
      <c r="F31" s="6" t="s">
        <v>209</v>
      </c>
      <c r="G31" s="9"/>
    </row>
    <row r="32" spans="1:7" ht="23" x14ac:dyDescent="0.25">
      <c r="A32" s="265"/>
      <c r="B32" s="268"/>
      <c r="C32" s="272"/>
      <c r="D32" s="270"/>
      <c r="E32" s="30">
        <v>0.5</v>
      </c>
      <c r="F32" s="6" t="s">
        <v>210</v>
      </c>
      <c r="G32" s="9"/>
    </row>
    <row r="33" spans="1:7" ht="34.5" x14ac:dyDescent="0.25">
      <c r="A33" s="265"/>
      <c r="B33" s="268"/>
      <c r="C33" s="272"/>
      <c r="D33" s="270"/>
      <c r="E33" s="30">
        <v>0.75</v>
      </c>
      <c r="F33" s="6" t="s">
        <v>211</v>
      </c>
      <c r="G33" s="9"/>
    </row>
    <row r="34" spans="1:7" ht="23" x14ac:dyDescent="0.25">
      <c r="A34" s="265"/>
      <c r="B34" s="268"/>
      <c r="C34" s="272"/>
      <c r="D34" s="270"/>
      <c r="E34" s="30">
        <v>1</v>
      </c>
      <c r="F34" s="6" t="s">
        <v>212</v>
      </c>
      <c r="G34" s="9"/>
    </row>
    <row r="35" spans="1:7" ht="23" x14ac:dyDescent="0.25">
      <c r="A35" s="265"/>
      <c r="B35" s="268"/>
      <c r="C35" s="272"/>
      <c r="D35" s="270" t="s">
        <v>459</v>
      </c>
      <c r="E35" s="30">
        <v>1.25</v>
      </c>
      <c r="F35" s="6" t="s">
        <v>213</v>
      </c>
      <c r="G35" s="9"/>
    </row>
    <row r="36" spans="1:7" ht="23" x14ac:dyDescent="0.25">
      <c r="A36" s="265"/>
      <c r="B36" s="268"/>
      <c r="C36" s="272"/>
      <c r="D36" s="270"/>
      <c r="E36" s="30">
        <v>1.5</v>
      </c>
      <c r="F36" s="6" t="s">
        <v>214</v>
      </c>
      <c r="G36" s="9"/>
    </row>
    <row r="37" spans="1:7" ht="23" x14ac:dyDescent="0.25">
      <c r="A37" s="265"/>
      <c r="B37" s="268"/>
      <c r="C37" s="272"/>
      <c r="D37" s="270"/>
      <c r="E37" s="30">
        <v>1.75</v>
      </c>
      <c r="F37" s="6" t="s">
        <v>215</v>
      </c>
      <c r="G37" s="9"/>
    </row>
    <row r="38" spans="1:7" ht="34.5" x14ac:dyDescent="0.25">
      <c r="A38" s="265"/>
      <c r="B38" s="268"/>
      <c r="C38" s="272"/>
      <c r="D38" s="270"/>
      <c r="E38" s="30">
        <v>2</v>
      </c>
      <c r="F38" s="6" t="s">
        <v>216</v>
      </c>
      <c r="G38" s="9"/>
    </row>
    <row r="39" spans="1:7" ht="12.5" customHeight="1" x14ac:dyDescent="0.25">
      <c r="A39" s="265"/>
      <c r="B39" s="268"/>
      <c r="C39" s="272"/>
      <c r="D39" s="270" t="s">
        <v>460</v>
      </c>
      <c r="E39" s="30">
        <v>2.25</v>
      </c>
      <c r="F39" s="6" t="s">
        <v>217</v>
      </c>
      <c r="G39" s="9"/>
    </row>
    <row r="40" spans="1:7" ht="23" x14ac:dyDescent="0.25">
      <c r="A40" s="265"/>
      <c r="B40" s="268"/>
      <c r="C40" s="272"/>
      <c r="D40" s="270"/>
      <c r="E40" s="30">
        <v>2.5</v>
      </c>
      <c r="F40" s="6" t="s">
        <v>218</v>
      </c>
      <c r="G40" s="9"/>
    </row>
    <row r="41" spans="1:7" ht="23" x14ac:dyDescent="0.25">
      <c r="A41" s="265"/>
      <c r="B41" s="268"/>
      <c r="C41" s="272"/>
      <c r="D41" s="270"/>
      <c r="E41" s="30">
        <v>2.75</v>
      </c>
      <c r="F41" s="6" t="s">
        <v>219</v>
      </c>
      <c r="G41" s="9"/>
    </row>
    <row r="42" spans="1:7" ht="34.5" x14ac:dyDescent="0.25">
      <c r="A42" s="266"/>
      <c r="B42" s="269"/>
      <c r="C42" s="273"/>
      <c r="D42" s="270"/>
      <c r="E42" s="30">
        <v>3</v>
      </c>
      <c r="F42" s="6" t="s">
        <v>220</v>
      </c>
      <c r="G42" s="9"/>
    </row>
    <row r="43" spans="1:7" ht="12.5" customHeight="1" x14ac:dyDescent="0.25">
      <c r="A43" s="264">
        <v>2</v>
      </c>
      <c r="B43" s="267" t="s">
        <v>72</v>
      </c>
      <c r="C43" s="277" t="s">
        <v>77</v>
      </c>
      <c r="D43" s="5" t="s">
        <v>453</v>
      </c>
      <c r="E43" s="28">
        <v>0</v>
      </c>
      <c r="F43" s="6" t="s">
        <v>221</v>
      </c>
      <c r="G43" s="9"/>
    </row>
    <row r="44" spans="1:7" ht="23" x14ac:dyDescent="0.25">
      <c r="A44" s="265"/>
      <c r="B44" s="268"/>
      <c r="C44" s="277"/>
      <c r="D44" s="270" t="s">
        <v>461</v>
      </c>
      <c r="E44" s="30">
        <v>0.25</v>
      </c>
      <c r="F44" s="6" t="s">
        <v>222</v>
      </c>
      <c r="G44" s="9"/>
    </row>
    <row r="45" spans="1:7" ht="23" x14ac:dyDescent="0.25">
      <c r="A45" s="265"/>
      <c r="B45" s="268"/>
      <c r="C45" s="277"/>
      <c r="D45" s="270"/>
      <c r="E45" s="30">
        <v>0.5</v>
      </c>
      <c r="F45" s="6" t="s">
        <v>223</v>
      </c>
      <c r="G45" s="9"/>
    </row>
    <row r="46" spans="1:7" ht="34.5" x14ac:dyDescent="0.25">
      <c r="A46" s="265"/>
      <c r="B46" s="268"/>
      <c r="C46" s="277"/>
      <c r="D46" s="270"/>
      <c r="E46" s="30">
        <v>0.75</v>
      </c>
      <c r="F46" s="6" t="s">
        <v>224</v>
      </c>
      <c r="G46" s="9"/>
    </row>
    <row r="47" spans="1:7" ht="12.5" customHeight="1" x14ac:dyDescent="0.25">
      <c r="A47" s="265"/>
      <c r="B47" s="268"/>
      <c r="C47" s="277"/>
      <c r="D47" s="270"/>
      <c r="E47" s="30">
        <v>1</v>
      </c>
      <c r="F47" s="6" t="s">
        <v>225</v>
      </c>
      <c r="G47" s="9"/>
    </row>
    <row r="48" spans="1:7" ht="23" x14ac:dyDescent="0.25">
      <c r="A48" s="265"/>
      <c r="B48" s="268"/>
      <c r="C48" s="277"/>
      <c r="D48" s="270" t="s">
        <v>462</v>
      </c>
      <c r="E48" s="30">
        <v>1.25</v>
      </c>
      <c r="F48" s="6" t="s">
        <v>226</v>
      </c>
      <c r="G48" s="9"/>
    </row>
    <row r="49" spans="1:7" ht="12.5" customHeight="1" x14ac:dyDescent="0.25">
      <c r="A49" s="265"/>
      <c r="B49" s="268"/>
      <c r="C49" s="277"/>
      <c r="D49" s="270"/>
      <c r="E49" s="30">
        <v>1.5</v>
      </c>
      <c r="F49" s="6" t="s">
        <v>227</v>
      </c>
      <c r="G49" s="9"/>
    </row>
    <row r="50" spans="1:7" ht="23" x14ac:dyDescent="0.25">
      <c r="A50" s="265"/>
      <c r="B50" s="268"/>
      <c r="C50" s="277"/>
      <c r="D50" s="270"/>
      <c r="E50" s="30">
        <v>1.75</v>
      </c>
      <c r="F50" s="6" t="s">
        <v>228</v>
      </c>
      <c r="G50" s="9"/>
    </row>
    <row r="51" spans="1:7" ht="23" x14ac:dyDescent="0.25">
      <c r="A51" s="265"/>
      <c r="B51" s="268"/>
      <c r="C51" s="277"/>
      <c r="D51" s="270"/>
      <c r="E51" s="30">
        <v>2</v>
      </c>
      <c r="F51" s="6" t="s">
        <v>229</v>
      </c>
      <c r="G51" s="9"/>
    </row>
    <row r="52" spans="1:7" ht="12.5" customHeight="1" x14ac:dyDescent="0.25">
      <c r="A52" s="265"/>
      <c r="B52" s="268"/>
      <c r="C52" s="277"/>
      <c r="D52" s="270" t="s">
        <v>463</v>
      </c>
      <c r="E52" s="30">
        <v>2.25</v>
      </c>
      <c r="F52" s="6" t="s">
        <v>230</v>
      </c>
      <c r="G52" s="9"/>
    </row>
    <row r="53" spans="1:7" ht="12.5" customHeight="1" x14ac:dyDescent="0.25">
      <c r="A53" s="265"/>
      <c r="B53" s="268"/>
      <c r="C53" s="277"/>
      <c r="D53" s="270"/>
      <c r="E53" s="30">
        <v>2.5</v>
      </c>
      <c r="F53" s="6" t="s">
        <v>232</v>
      </c>
      <c r="G53" s="9"/>
    </row>
    <row r="54" spans="1:7" ht="12.5" customHeight="1" x14ac:dyDescent="0.25">
      <c r="A54" s="265"/>
      <c r="B54" s="268"/>
      <c r="C54" s="277"/>
      <c r="D54" s="270"/>
      <c r="E54" s="30">
        <v>2.75</v>
      </c>
      <c r="F54" s="6" t="s">
        <v>231</v>
      </c>
      <c r="G54" s="9"/>
    </row>
    <row r="55" spans="1:7" ht="12.5" customHeight="1" x14ac:dyDescent="0.25">
      <c r="A55" s="265"/>
      <c r="B55" s="268"/>
      <c r="C55" s="277"/>
      <c r="D55" s="270"/>
      <c r="E55" s="30">
        <v>3</v>
      </c>
      <c r="F55" s="6" t="s">
        <v>233</v>
      </c>
      <c r="G55" s="9"/>
    </row>
    <row r="56" spans="1:7" ht="12.5" customHeight="1" x14ac:dyDescent="0.25">
      <c r="A56" s="265"/>
      <c r="B56" s="268"/>
      <c r="C56" s="270" t="s">
        <v>78</v>
      </c>
      <c r="D56" s="5" t="s">
        <v>453</v>
      </c>
      <c r="E56" s="28">
        <v>0</v>
      </c>
      <c r="F56" s="6" t="s">
        <v>234</v>
      </c>
      <c r="G56" s="9"/>
    </row>
    <row r="57" spans="1:7" ht="23" x14ac:dyDescent="0.25">
      <c r="A57" s="265"/>
      <c r="B57" s="268"/>
      <c r="C57" s="270"/>
      <c r="D57" s="270" t="s">
        <v>454</v>
      </c>
      <c r="E57" s="30">
        <v>0.25</v>
      </c>
      <c r="F57" s="6" t="s">
        <v>235</v>
      </c>
      <c r="G57" s="9"/>
    </row>
    <row r="58" spans="1:7" ht="34.5" x14ac:dyDescent="0.25">
      <c r="A58" s="265"/>
      <c r="B58" s="268"/>
      <c r="C58" s="270"/>
      <c r="D58" s="270"/>
      <c r="E58" s="30">
        <v>0.5</v>
      </c>
      <c r="F58" s="6" t="s">
        <v>236</v>
      </c>
      <c r="G58" s="9"/>
    </row>
    <row r="59" spans="1:7" ht="34.5" x14ac:dyDescent="0.25">
      <c r="A59" s="265"/>
      <c r="B59" s="268"/>
      <c r="C59" s="270"/>
      <c r="D59" s="270"/>
      <c r="E59" s="30">
        <v>0.75</v>
      </c>
      <c r="F59" s="6" t="s">
        <v>237</v>
      </c>
      <c r="G59" s="9"/>
    </row>
    <row r="60" spans="1:7" ht="34.5" x14ac:dyDescent="0.25">
      <c r="A60" s="265"/>
      <c r="B60" s="268"/>
      <c r="C60" s="270"/>
      <c r="D60" s="270"/>
      <c r="E60" s="30">
        <v>1</v>
      </c>
      <c r="F60" s="6" t="s">
        <v>238</v>
      </c>
      <c r="G60" s="9"/>
    </row>
    <row r="61" spans="1:7" ht="34.5" x14ac:dyDescent="0.25">
      <c r="A61" s="265"/>
      <c r="B61" s="268"/>
      <c r="C61" s="270"/>
      <c r="D61" s="270" t="s">
        <v>464</v>
      </c>
      <c r="E61" s="30">
        <v>1.25</v>
      </c>
      <c r="F61" s="6" t="s">
        <v>239</v>
      </c>
      <c r="G61" s="9"/>
    </row>
    <row r="62" spans="1:7" ht="23" x14ac:dyDescent="0.25">
      <c r="A62" s="265"/>
      <c r="B62" s="268"/>
      <c r="C62" s="270"/>
      <c r="D62" s="270"/>
      <c r="E62" s="30">
        <v>1.5</v>
      </c>
      <c r="F62" s="6" t="s">
        <v>240</v>
      </c>
      <c r="G62" s="9"/>
    </row>
    <row r="63" spans="1:7" ht="23" x14ac:dyDescent="0.25">
      <c r="A63" s="265"/>
      <c r="B63" s="268"/>
      <c r="C63" s="270"/>
      <c r="D63" s="270"/>
      <c r="E63" s="30">
        <v>1.75</v>
      </c>
      <c r="F63" s="6" t="s">
        <v>241</v>
      </c>
      <c r="G63" s="9"/>
    </row>
    <row r="64" spans="1:7" ht="23" x14ac:dyDescent="0.25">
      <c r="A64" s="265"/>
      <c r="B64" s="268"/>
      <c r="C64" s="270"/>
      <c r="D64" s="270"/>
      <c r="E64" s="30">
        <v>2</v>
      </c>
      <c r="F64" s="6" t="s">
        <v>242</v>
      </c>
      <c r="G64" s="9"/>
    </row>
    <row r="65" spans="1:7" ht="23" x14ac:dyDescent="0.25">
      <c r="A65" s="265"/>
      <c r="B65" s="268"/>
      <c r="C65" s="270"/>
      <c r="D65" s="270" t="s">
        <v>465</v>
      </c>
      <c r="E65" s="30">
        <v>2.25</v>
      </c>
      <c r="F65" s="6" t="s">
        <v>243</v>
      </c>
      <c r="G65" s="9"/>
    </row>
    <row r="66" spans="1:7" ht="23" x14ac:dyDescent="0.25">
      <c r="A66" s="265"/>
      <c r="B66" s="268"/>
      <c r="C66" s="270"/>
      <c r="D66" s="270"/>
      <c r="E66" s="30">
        <v>2.5</v>
      </c>
      <c r="F66" s="6" t="s">
        <v>244</v>
      </c>
      <c r="G66" s="9"/>
    </row>
    <row r="67" spans="1:7" ht="23" x14ac:dyDescent="0.25">
      <c r="A67" s="265"/>
      <c r="B67" s="268"/>
      <c r="C67" s="270"/>
      <c r="D67" s="270"/>
      <c r="E67" s="30">
        <v>2.75</v>
      </c>
      <c r="F67" s="6" t="s">
        <v>245</v>
      </c>
      <c r="G67" s="9"/>
    </row>
    <row r="68" spans="1:7" ht="23" x14ac:dyDescent="0.25">
      <c r="A68" s="265"/>
      <c r="B68" s="268"/>
      <c r="C68" s="270"/>
      <c r="D68" s="270"/>
      <c r="E68" s="30">
        <v>3</v>
      </c>
      <c r="F68" s="6" t="s">
        <v>246</v>
      </c>
      <c r="G68" s="9"/>
    </row>
    <row r="69" spans="1:7" ht="46" x14ac:dyDescent="0.25">
      <c r="A69" s="265"/>
      <c r="B69" s="268"/>
      <c r="C69" s="271" t="s">
        <v>79</v>
      </c>
      <c r="D69" s="5" t="s">
        <v>453</v>
      </c>
      <c r="E69" s="28">
        <v>0</v>
      </c>
      <c r="F69" s="6" t="s">
        <v>247</v>
      </c>
      <c r="G69" s="9"/>
    </row>
    <row r="70" spans="1:7" ht="12.5" customHeight="1" x14ac:dyDescent="0.25">
      <c r="A70" s="265"/>
      <c r="B70" s="268"/>
      <c r="C70" s="272"/>
      <c r="D70" s="270" t="s">
        <v>454</v>
      </c>
      <c r="E70" s="30">
        <v>0.25</v>
      </c>
      <c r="F70" s="6" t="s">
        <v>248</v>
      </c>
      <c r="G70" s="9"/>
    </row>
    <row r="71" spans="1:7" ht="12.5" customHeight="1" x14ac:dyDescent="0.25">
      <c r="A71" s="265"/>
      <c r="B71" s="268"/>
      <c r="C71" s="272"/>
      <c r="D71" s="270"/>
      <c r="E71" s="30">
        <v>0.5</v>
      </c>
      <c r="F71" s="6" t="s">
        <v>249</v>
      </c>
      <c r="G71" s="9"/>
    </row>
    <row r="72" spans="1:7" ht="12.5" customHeight="1" x14ac:dyDescent="0.25">
      <c r="A72" s="265"/>
      <c r="B72" s="268"/>
      <c r="C72" s="272"/>
      <c r="D72" s="270"/>
      <c r="E72" s="30">
        <v>0.75</v>
      </c>
      <c r="F72" s="6" t="s">
        <v>250</v>
      </c>
      <c r="G72" s="9"/>
    </row>
    <row r="73" spans="1:7" ht="12.5" customHeight="1" x14ac:dyDescent="0.25">
      <c r="A73" s="265"/>
      <c r="B73" s="268"/>
      <c r="C73" s="272"/>
      <c r="D73" s="270"/>
      <c r="E73" s="30">
        <v>1</v>
      </c>
      <c r="F73" s="6" t="s">
        <v>251</v>
      </c>
      <c r="G73" s="9"/>
    </row>
    <row r="74" spans="1:7" ht="12.5" customHeight="1" x14ac:dyDescent="0.25">
      <c r="A74" s="265"/>
      <c r="B74" s="268"/>
      <c r="C74" s="272"/>
      <c r="D74" s="270" t="s">
        <v>466</v>
      </c>
      <c r="E74" s="30">
        <v>1.25</v>
      </c>
      <c r="F74" s="6" t="s">
        <v>252</v>
      </c>
      <c r="G74" s="9"/>
    </row>
    <row r="75" spans="1:7" ht="12.5" customHeight="1" x14ac:dyDescent="0.25">
      <c r="A75" s="265"/>
      <c r="B75" s="268"/>
      <c r="C75" s="272"/>
      <c r="D75" s="270"/>
      <c r="E75" s="30">
        <v>1.5</v>
      </c>
      <c r="F75" s="6" t="s">
        <v>253</v>
      </c>
      <c r="G75" s="9"/>
    </row>
    <row r="76" spans="1:7" ht="23" x14ac:dyDescent="0.25">
      <c r="A76" s="265"/>
      <c r="B76" s="268"/>
      <c r="C76" s="272"/>
      <c r="D76" s="270"/>
      <c r="E76" s="30">
        <v>1.75</v>
      </c>
      <c r="F76" s="6" t="s">
        <v>254</v>
      </c>
      <c r="G76" s="9"/>
    </row>
    <row r="77" spans="1:7" ht="12.5" customHeight="1" x14ac:dyDescent="0.25">
      <c r="A77" s="265"/>
      <c r="B77" s="268"/>
      <c r="C77" s="272"/>
      <c r="D77" s="270"/>
      <c r="E77" s="30">
        <v>2</v>
      </c>
      <c r="F77" s="6" t="s">
        <v>255</v>
      </c>
      <c r="G77" s="9"/>
    </row>
    <row r="78" spans="1:7" ht="12.5" customHeight="1" x14ac:dyDescent="0.25">
      <c r="A78" s="265"/>
      <c r="B78" s="268"/>
      <c r="C78" s="272"/>
      <c r="D78" s="270" t="s">
        <v>467</v>
      </c>
      <c r="E78" s="30">
        <v>2.25</v>
      </c>
      <c r="F78" s="6" t="s">
        <v>256</v>
      </c>
      <c r="G78" s="9"/>
    </row>
    <row r="79" spans="1:7" ht="13" customHeight="1" x14ac:dyDescent="0.25">
      <c r="A79" s="265"/>
      <c r="B79" s="268"/>
      <c r="C79" s="272"/>
      <c r="D79" s="270"/>
      <c r="E79" s="30">
        <v>2.5</v>
      </c>
      <c r="F79" s="6" t="s">
        <v>257</v>
      </c>
      <c r="G79" s="9"/>
    </row>
    <row r="80" spans="1:7" ht="23" x14ac:dyDescent="0.25">
      <c r="A80" s="265"/>
      <c r="B80" s="268"/>
      <c r="C80" s="272"/>
      <c r="D80" s="270"/>
      <c r="E80" s="30">
        <v>2.75</v>
      </c>
      <c r="F80" s="6" t="s">
        <v>258</v>
      </c>
      <c r="G80" s="9"/>
    </row>
    <row r="81" spans="1:7" ht="13" customHeight="1" x14ac:dyDescent="0.25">
      <c r="A81" s="266"/>
      <c r="B81" s="269"/>
      <c r="C81" s="273"/>
      <c r="D81" s="270"/>
      <c r="E81" s="30">
        <v>3</v>
      </c>
      <c r="F81" s="6" t="s">
        <v>259</v>
      </c>
      <c r="G81" s="9"/>
    </row>
    <row r="82" spans="1:7" ht="34.5" x14ac:dyDescent="0.25">
      <c r="A82" s="264">
        <v>3</v>
      </c>
      <c r="B82" s="267" t="s">
        <v>76</v>
      </c>
      <c r="C82" s="270" t="s">
        <v>80</v>
      </c>
      <c r="D82" s="5" t="s">
        <v>453</v>
      </c>
      <c r="E82" s="28">
        <v>0</v>
      </c>
      <c r="F82" s="6" t="s">
        <v>260</v>
      </c>
      <c r="G82" s="9"/>
    </row>
    <row r="83" spans="1:7" ht="12.5" customHeight="1" x14ac:dyDescent="0.25">
      <c r="A83" s="265"/>
      <c r="B83" s="268"/>
      <c r="C83" s="270"/>
      <c r="D83" s="270" t="s">
        <v>454</v>
      </c>
      <c r="E83" s="30">
        <v>0.25</v>
      </c>
      <c r="F83" s="6" t="s">
        <v>261</v>
      </c>
      <c r="G83" s="9"/>
    </row>
    <row r="84" spans="1:7" x14ac:dyDescent="0.25">
      <c r="A84" s="265"/>
      <c r="B84" s="268"/>
      <c r="C84" s="270"/>
      <c r="D84" s="270"/>
      <c r="E84" s="30">
        <v>0.5</v>
      </c>
      <c r="F84" s="6" t="s">
        <v>262</v>
      </c>
      <c r="G84" s="9"/>
    </row>
    <row r="85" spans="1:7" ht="12.5" customHeight="1" x14ac:dyDescent="0.25">
      <c r="A85" s="265"/>
      <c r="B85" s="268"/>
      <c r="C85" s="270"/>
      <c r="D85" s="270"/>
      <c r="E85" s="30">
        <v>0.75</v>
      </c>
      <c r="F85" s="6" t="s">
        <v>263</v>
      </c>
      <c r="G85" s="9"/>
    </row>
    <row r="86" spans="1:7" ht="23" x14ac:dyDescent="0.25">
      <c r="A86" s="265"/>
      <c r="B86" s="268"/>
      <c r="C86" s="270"/>
      <c r="D86" s="270"/>
      <c r="E86" s="30">
        <v>1</v>
      </c>
      <c r="F86" s="6" t="s">
        <v>264</v>
      </c>
      <c r="G86" s="9"/>
    </row>
    <row r="87" spans="1:7" ht="12.5" customHeight="1" x14ac:dyDescent="0.25">
      <c r="A87" s="265"/>
      <c r="B87" s="268"/>
      <c r="C87" s="270"/>
      <c r="D87" s="270" t="s">
        <v>468</v>
      </c>
      <c r="E87" s="30">
        <v>1.25</v>
      </c>
      <c r="F87" s="6" t="s">
        <v>265</v>
      </c>
      <c r="G87" s="9"/>
    </row>
    <row r="88" spans="1:7" ht="12.5" customHeight="1" x14ac:dyDescent="0.25">
      <c r="A88" s="265"/>
      <c r="B88" s="268"/>
      <c r="C88" s="270"/>
      <c r="D88" s="270"/>
      <c r="E88" s="30">
        <v>1.5</v>
      </c>
      <c r="F88" s="6" t="s">
        <v>266</v>
      </c>
      <c r="G88" s="9"/>
    </row>
    <row r="89" spans="1:7" ht="34.5" x14ac:dyDescent="0.25">
      <c r="A89" s="265"/>
      <c r="B89" s="268"/>
      <c r="C89" s="270"/>
      <c r="D89" s="270"/>
      <c r="E89" s="30">
        <v>1.75</v>
      </c>
      <c r="F89" s="6" t="s">
        <v>267</v>
      </c>
      <c r="G89" s="9"/>
    </row>
    <row r="90" spans="1:7" ht="23" x14ac:dyDescent="0.25">
      <c r="A90" s="265"/>
      <c r="B90" s="268"/>
      <c r="C90" s="270"/>
      <c r="D90" s="270"/>
      <c r="E90" s="30">
        <v>2</v>
      </c>
      <c r="F90" s="6" t="s">
        <v>268</v>
      </c>
      <c r="G90" s="9"/>
    </row>
    <row r="91" spans="1:7" ht="23" x14ac:dyDescent="0.25">
      <c r="A91" s="265"/>
      <c r="B91" s="268"/>
      <c r="C91" s="270"/>
      <c r="D91" s="270" t="s">
        <v>469</v>
      </c>
      <c r="E91" s="30">
        <v>2.25</v>
      </c>
      <c r="F91" s="6" t="s">
        <v>269</v>
      </c>
      <c r="G91" s="9"/>
    </row>
    <row r="92" spans="1:7" ht="12.5" customHeight="1" x14ac:dyDescent="0.25">
      <c r="A92" s="265"/>
      <c r="B92" s="268"/>
      <c r="C92" s="270"/>
      <c r="D92" s="270"/>
      <c r="E92" s="30">
        <v>2.5</v>
      </c>
      <c r="F92" s="6" t="s">
        <v>270</v>
      </c>
      <c r="G92" s="9"/>
    </row>
    <row r="93" spans="1:7" ht="34.5" x14ac:dyDescent="0.25">
      <c r="A93" s="265"/>
      <c r="B93" s="268"/>
      <c r="C93" s="270"/>
      <c r="D93" s="270"/>
      <c r="E93" s="30">
        <v>2.75</v>
      </c>
      <c r="F93" s="6" t="s">
        <v>271</v>
      </c>
      <c r="G93" s="9"/>
    </row>
    <row r="94" spans="1:7" ht="23" x14ac:dyDescent="0.25">
      <c r="A94" s="265"/>
      <c r="B94" s="268"/>
      <c r="C94" s="270"/>
      <c r="D94" s="270"/>
      <c r="E94" s="30">
        <v>3</v>
      </c>
      <c r="F94" s="6" t="s">
        <v>272</v>
      </c>
      <c r="G94" s="9"/>
    </row>
    <row r="95" spans="1:7" ht="34.5" x14ac:dyDescent="0.25">
      <c r="A95" s="265"/>
      <c r="B95" s="268"/>
      <c r="C95" s="270" t="s">
        <v>81</v>
      </c>
      <c r="D95" s="5" t="s">
        <v>453</v>
      </c>
      <c r="E95" s="28">
        <v>0</v>
      </c>
      <c r="F95" s="6" t="s">
        <v>260</v>
      </c>
      <c r="G95" s="9"/>
    </row>
    <row r="96" spans="1:7" ht="12.5" customHeight="1" x14ac:dyDescent="0.25">
      <c r="A96" s="265"/>
      <c r="B96" s="268"/>
      <c r="C96" s="270"/>
      <c r="D96" s="270" t="s">
        <v>454</v>
      </c>
      <c r="E96" s="30">
        <v>0.25</v>
      </c>
      <c r="F96" s="6" t="s">
        <v>273</v>
      </c>
      <c r="G96" s="9"/>
    </row>
    <row r="97" spans="1:7" ht="34.5" x14ac:dyDescent="0.25">
      <c r="A97" s="265"/>
      <c r="B97" s="268"/>
      <c r="C97" s="270"/>
      <c r="D97" s="270"/>
      <c r="E97" s="30">
        <v>0.5</v>
      </c>
      <c r="F97" s="6" t="s">
        <v>274</v>
      </c>
      <c r="G97" s="9"/>
    </row>
    <row r="98" spans="1:7" ht="12.5" customHeight="1" x14ac:dyDescent="0.25">
      <c r="A98" s="265"/>
      <c r="B98" s="268"/>
      <c r="C98" s="270"/>
      <c r="D98" s="270"/>
      <c r="E98" s="30">
        <v>0.75</v>
      </c>
      <c r="F98" s="6" t="s">
        <v>275</v>
      </c>
      <c r="G98" s="9"/>
    </row>
    <row r="99" spans="1:7" ht="12.5" customHeight="1" x14ac:dyDescent="0.25">
      <c r="A99" s="265"/>
      <c r="B99" s="268"/>
      <c r="C99" s="270"/>
      <c r="D99" s="270"/>
      <c r="E99" s="30">
        <v>1</v>
      </c>
      <c r="F99" s="6" t="s">
        <v>276</v>
      </c>
      <c r="G99" s="9"/>
    </row>
    <row r="100" spans="1:7" ht="23" x14ac:dyDescent="0.25">
      <c r="A100" s="265"/>
      <c r="B100" s="268"/>
      <c r="C100" s="270"/>
      <c r="D100" s="270" t="s">
        <v>470</v>
      </c>
      <c r="E100" s="30">
        <v>1.25</v>
      </c>
      <c r="F100" s="6" t="s">
        <v>277</v>
      </c>
      <c r="G100" s="9"/>
    </row>
    <row r="101" spans="1:7" ht="34.5" x14ac:dyDescent="0.25">
      <c r="A101" s="265"/>
      <c r="B101" s="268"/>
      <c r="C101" s="270"/>
      <c r="D101" s="270"/>
      <c r="E101" s="30">
        <v>1.5</v>
      </c>
      <c r="F101" s="6" t="s">
        <v>278</v>
      </c>
      <c r="G101" s="9"/>
    </row>
    <row r="102" spans="1:7" ht="12.5" customHeight="1" x14ac:dyDescent="0.25">
      <c r="A102" s="265"/>
      <c r="B102" s="268"/>
      <c r="C102" s="270"/>
      <c r="D102" s="270"/>
      <c r="E102" s="30">
        <v>1.75</v>
      </c>
      <c r="F102" s="6" t="s">
        <v>279</v>
      </c>
      <c r="G102" s="9"/>
    </row>
    <row r="103" spans="1:7" ht="23" x14ac:dyDescent="0.25">
      <c r="A103" s="265"/>
      <c r="B103" s="268"/>
      <c r="C103" s="270"/>
      <c r="D103" s="270"/>
      <c r="E103" s="30">
        <v>2</v>
      </c>
      <c r="F103" s="10" t="s">
        <v>280</v>
      </c>
      <c r="G103" s="9"/>
    </row>
    <row r="104" spans="1:7" ht="60.5" customHeight="1" x14ac:dyDescent="0.25">
      <c r="A104" s="265"/>
      <c r="B104" s="268"/>
      <c r="C104" s="270"/>
      <c r="D104" s="270" t="s">
        <v>471</v>
      </c>
      <c r="E104" s="30">
        <v>2.25</v>
      </c>
      <c r="F104" s="5" t="s">
        <v>282</v>
      </c>
      <c r="G104" s="271" t="s">
        <v>281</v>
      </c>
    </row>
    <row r="105" spans="1:7" ht="62" customHeight="1" x14ac:dyDescent="0.25">
      <c r="A105" s="265"/>
      <c r="B105" s="268"/>
      <c r="C105" s="270"/>
      <c r="D105" s="270"/>
      <c r="E105" s="30">
        <v>2.5</v>
      </c>
      <c r="F105" s="5" t="s">
        <v>283</v>
      </c>
      <c r="G105" s="272"/>
    </row>
    <row r="106" spans="1:7" ht="58" customHeight="1" x14ac:dyDescent="0.25">
      <c r="A106" s="265"/>
      <c r="B106" s="268"/>
      <c r="C106" s="270"/>
      <c r="D106" s="270"/>
      <c r="E106" s="30">
        <v>2.75</v>
      </c>
      <c r="F106" s="5" t="s">
        <v>284</v>
      </c>
      <c r="G106" s="272"/>
    </row>
    <row r="107" spans="1:7" ht="54" customHeight="1" x14ac:dyDescent="0.25">
      <c r="A107" s="265"/>
      <c r="B107" s="268"/>
      <c r="C107" s="270"/>
      <c r="D107" s="270"/>
      <c r="E107" s="30">
        <v>3</v>
      </c>
      <c r="F107" s="5" t="s">
        <v>285</v>
      </c>
      <c r="G107" s="273"/>
    </row>
    <row r="108" spans="1:7" ht="23" x14ac:dyDescent="0.25">
      <c r="A108" s="265"/>
      <c r="B108" s="268"/>
      <c r="C108" s="271" t="s">
        <v>82</v>
      </c>
      <c r="D108" s="5" t="s">
        <v>453</v>
      </c>
      <c r="E108" s="28">
        <v>0</v>
      </c>
      <c r="F108" s="11" t="s">
        <v>286</v>
      </c>
      <c r="G108" s="12"/>
    </row>
    <row r="109" spans="1:7" ht="57.5" x14ac:dyDescent="0.25">
      <c r="A109" s="265"/>
      <c r="B109" s="268"/>
      <c r="C109" s="272"/>
      <c r="D109" s="270" t="s">
        <v>454</v>
      </c>
      <c r="E109" s="30">
        <v>0.25</v>
      </c>
      <c r="F109" s="6" t="s">
        <v>287</v>
      </c>
      <c r="G109" s="12"/>
    </row>
    <row r="110" spans="1:7" ht="57.5" x14ac:dyDescent="0.25">
      <c r="A110" s="265"/>
      <c r="B110" s="268"/>
      <c r="C110" s="272"/>
      <c r="D110" s="270"/>
      <c r="E110" s="30">
        <v>0.5</v>
      </c>
      <c r="F110" s="6" t="s">
        <v>288</v>
      </c>
      <c r="G110" s="12"/>
    </row>
    <row r="111" spans="1:7" ht="23" x14ac:dyDescent="0.25">
      <c r="A111" s="265"/>
      <c r="B111" s="268"/>
      <c r="C111" s="272"/>
      <c r="D111" s="270"/>
      <c r="E111" s="30">
        <v>0.75</v>
      </c>
      <c r="F111" s="6" t="s">
        <v>289</v>
      </c>
      <c r="G111" s="12"/>
    </row>
    <row r="112" spans="1:7" ht="57.5" x14ac:dyDescent="0.25">
      <c r="A112" s="265"/>
      <c r="B112" s="268"/>
      <c r="C112" s="272"/>
      <c r="D112" s="270"/>
      <c r="E112" s="30">
        <v>1</v>
      </c>
      <c r="F112" s="6" t="s">
        <v>290</v>
      </c>
      <c r="G112" s="12"/>
    </row>
    <row r="113" spans="1:7" ht="23" x14ac:dyDescent="0.25">
      <c r="A113" s="265"/>
      <c r="B113" s="268"/>
      <c r="C113" s="272"/>
      <c r="D113" s="270" t="s">
        <v>466</v>
      </c>
      <c r="E113" s="30">
        <v>1.25</v>
      </c>
      <c r="F113" s="6" t="s">
        <v>291</v>
      </c>
      <c r="G113" s="12"/>
    </row>
    <row r="114" spans="1:7" ht="12.5" customHeight="1" x14ac:dyDescent="0.25">
      <c r="A114" s="265"/>
      <c r="B114" s="268"/>
      <c r="C114" s="272"/>
      <c r="D114" s="270"/>
      <c r="E114" s="30">
        <v>1.5</v>
      </c>
      <c r="F114" s="6" t="s">
        <v>292</v>
      </c>
      <c r="G114" s="12"/>
    </row>
    <row r="115" spans="1:7" ht="23" x14ac:dyDescent="0.25">
      <c r="A115" s="265"/>
      <c r="B115" s="268"/>
      <c r="C115" s="272"/>
      <c r="D115" s="270"/>
      <c r="E115" s="30">
        <v>1.75</v>
      </c>
      <c r="F115" s="6" t="s">
        <v>293</v>
      </c>
      <c r="G115" s="12"/>
    </row>
    <row r="116" spans="1:7" ht="46" x14ac:dyDescent="0.25">
      <c r="A116" s="265"/>
      <c r="B116" s="268"/>
      <c r="C116" s="272"/>
      <c r="D116" s="270"/>
      <c r="E116" s="30">
        <v>2</v>
      </c>
      <c r="F116" s="6" t="s">
        <v>294</v>
      </c>
      <c r="G116" s="12"/>
    </row>
    <row r="117" spans="1:7" ht="23" x14ac:dyDescent="0.25">
      <c r="A117" s="265"/>
      <c r="B117" s="268"/>
      <c r="C117" s="272"/>
      <c r="D117" s="270" t="s">
        <v>472</v>
      </c>
      <c r="E117" s="30">
        <v>2.25</v>
      </c>
      <c r="F117" s="6" t="s">
        <v>295</v>
      </c>
      <c r="G117" s="12"/>
    </row>
    <row r="118" spans="1:7" ht="23" x14ac:dyDescent="0.25">
      <c r="A118" s="265"/>
      <c r="B118" s="268"/>
      <c r="C118" s="272"/>
      <c r="D118" s="270"/>
      <c r="E118" s="30">
        <v>2.5</v>
      </c>
      <c r="F118" s="8" t="s">
        <v>296</v>
      </c>
      <c r="G118" s="12"/>
    </row>
    <row r="119" spans="1:7" ht="13" customHeight="1" x14ac:dyDescent="0.25">
      <c r="A119" s="265"/>
      <c r="B119" s="268"/>
      <c r="C119" s="272"/>
      <c r="D119" s="270"/>
      <c r="E119" s="30">
        <v>2.75</v>
      </c>
      <c r="F119" s="6" t="s">
        <v>297</v>
      </c>
      <c r="G119" s="12"/>
    </row>
    <row r="120" spans="1:7" ht="23" x14ac:dyDescent="0.25">
      <c r="A120" s="266"/>
      <c r="B120" s="269"/>
      <c r="C120" s="273"/>
      <c r="D120" s="270"/>
      <c r="E120" s="30">
        <v>3</v>
      </c>
      <c r="F120" s="6" t="s">
        <v>298</v>
      </c>
      <c r="G120" s="12"/>
    </row>
    <row r="121" spans="1:7" ht="12.5" customHeight="1" x14ac:dyDescent="0.25">
      <c r="A121" s="264">
        <v>4</v>
      </c>
      <c r="B121" s="267" t="s">
        <v>83</v>
      </c>
      <c r="C121" s="270" t="s">
        <v>84</v>
      </c>
      <c r="D121" s="5" t="s">
        <v>453</v>
      </c>
      <c r="E121" s="28">
        <v>0</v>
      </c>
      <c r="F121" s="6" t="s">
        <v>299</v>
      </c>
      <c r="G121" s="12"/>
    </row>
    <row r="122" spans="1:7" ht="12.5" customHeight="1" x14ac:dyDescent="0.25">
      <c r="A122" s="265"/>
      <c r="B122" s="268"/>
      <c r="C122" s="270"/>
      <c r="D122" s="270" t="s">
        <v>454</v>
      </c>
      <c r="E122" s="30">
        <v>0.25</v>
      </c>
      <c r="F122" s="6" t="s">
        <v>300</v>
      </c>
      <c r="G122" s="12"/>
    </row>
    <row r="123" spans="1:7" ht="12.5" customHeight="1" x14ac:dyDescent="0.25">
      <c r="A123" s="265"/>
      <c r="B123" s="268"/>
      <c r="C123" s="270"/>
      <c r="D123" s="270"/>
      <c r="E123" s="30">
        <v>0.5</v>
      </c>
      <c r="F123" s="6" t="s">
        <v>301</v>
      </c>
      <c r="G123" s="12"/>
    </row>
    <row r="124" spans="1:7" ht="23" x14ac:dyDescent="0.25">
      <c r="A124" s="265"/>
      <c r="B124" s="268"/>
      <c r="C124" s="270"/>
      <c r="D124" s="270"/>
      <c r="E124" s="30">
        <v>0.75</v>
      </c>
      <c r="F124" s="6" t="s">
        <v>302</v>
      </c>
      <c r="G124" s="12"/>
    </row>
    <row r="125" spans="1:7" ht="12.5" customHeight="1" x14ac:dyDescent="0.25">
      <c r="A125" s="265"/>
      <c r="B125" s="268"/>
      <c r="C125" s="270"/>
      <c r="D125" s="270"/>
      <c r="E125" s="30">
        <v>1</v>
      </c>
      <c r="F125" s="6" t="s">
        <v>303</v>
      </c>
      <c r="G125" s="12"/>
    </row>
    <row r="126" spans="1:7" ht="34.5" x14ac:dyDescent="0.25">
      <c r="A126" s="265"/>
      <c r="B126" s="268"/>
      <c r="C126" s="270"/>
      <c r="D126" s="270" t="s">
        <v>473</v>
      </c>
      <c r="E126" s="30">
        <v>1.25</v>
      </c>
      <c r="F126" s="6" t="s">
        <v>304</v>
      </c>
      <c r="G126" s="12"/>
    </row>
    <row r="127" spans="1:7" ht="23" x14ac:dyDescent="0.25">
      <c r="A127" s="265"/>
      <c r="B127" s="268"/>
      <c r="C127" s="270"/>
      <c r="D127" s="270"/>
      <c r="E127" s="30">
        <v>1.5</v>
      </c>
      <c r="F127" s="6" t="s">
        <v>305</v>
      </c>
      <c r="G127" s="12"/>
    </row>
    <row r="128" spans="1:7" ht="23" x14ac:dyDescent="0.25">
      <c r="A128" s="265"/>
      <c r="B128" s="268"/>
      <c r="C128" s="270"/>
      <c r="D128" s="270"/>
      <c r="E128" s="30">
        <v>1.75</v>
      </c>
      <c r="F128" s="6" t="s">
        <v>306</v>
      </c>
      <c r="G128" s="12"/>
    </row>
    <row r="129" spans="1:7" ht="46" x14ac:dyDescent="0.25">
      <c r="A129" s="265"/>
      <c r="B129" s="268"/>
      <c r="C129" s="270"/>
      <c r="D129" s="270"/>
      <c r="E129" s="30">
        <v>2</v>
      </c>
      <c r="F129" s="6" t="s">
        <v>307</v>
      </c>
      <c r="G129" s="12"/>
    </row>
    <row r="130" spans="1:7" ht="15.5" customHeight="1" x14ac:dyDescent="0.25">
      <c r="A130" s="265"/>
      <c r="B130" s="268"/>
      <c r="C130" s="270"/>
      <c r="D130" s="270" t="s">
        <v>474</v>
      </c>
      <c r="E130" s="30">
        <v>2.25</v>
      </c>
      <c r="F130" s="8" t="s">
        <v>308</v>
      </c>
      <c r="G130" s="9"/>
    </row>
    <row r="131" spans="1:7" ht="23" x14ac:dyDescent="0.25">
      <c r="A131" s="265"/>
      <c r="B131" s="268"/>
      <c r="C131" s="270"/>
      <c r="D131" s="270"/>
      <c r="E131" s="30">
        <v>2.5</v>
      </c>
      <c r="F131" s="6" t="s">
        <v>309</v>
      </c>
      <c r="G131" s="9"/>
    </row>
    <row r="132" spans="1:7" ht="34.5" x14ac:dyDescent="0.25">
      <c r="A132" s="265"/>
      <c r="B132" s="268"/>
      <c r="C132" s="270"/>
      <c r="D132" s="270"/>
      <c r="E132" s="30">
        <v>2.75</v>
      </c>
      <c r="F132" s="6" t="s">
        <v>310</v>
      </c>
      <c r="G132" s="9"/>
    </row>
    <row r="133" spans="1:7" ht="46" x14ac:dyDescent="0.25">
      <c r="A133" s="265"/>
      <c r="B133" s="268"/>
      <c r="C133" s="270"/>
      <c r="D133" s="270"/>
      <c r="E133" s="30">
        <v>3</v>
      </c>
      <c r="F133" s="6" t="s">
        <v>311</v>
      </c>
      <c r="G133" s="9"/>
    </row>
    <row r="134" spans="1:7" ht="46" x14ac:dyDescent="0.25">
      <c r="A134" s="265"/>
      <c r="B134" s="268"/>
      <c r="C134" s="270" t="s">
        <v>85</v>
      </c>
      <c r="D134" s="5" t="s">
        <v>453</v>
      </c>
      <c r="E134" s="28">
        <v>0</v>
      </c>
      <c r="F134" s="6" t="s">
        <v>312</v>
      </c>
      <c r="G134" s="9"/>
    </row>
    <row r="135" spans="1:7" ht="12.5" customHeight="1" x14ac:dyDescent="0.25">
      <c r="A135" s="265"/>
      <c r="B135" s="268"/>
      <c r="C135" s="270"/>
      <c r="D135" s="270" t="s">
        <v>475</v>
      </c>
      <c r="E135" s="30">
        <v>0.25</v>
      </c>
      <c r="F135" s="6" t="s">
        <v>313</v>
      </c>
      <c r="G135" s="9"/>
    </row>
    <row r="136" spans="1:7" ht="23" x14ac:dyDescent="0.25">
      <c r="A136" s="265"/>
      <c r="B136" s="268"/>
      <c r="C136" s="270"/>
      <c r="D136" s="270"/>
      <c r="E136" s="30">
        <v>0.5</v>
      </c>
      <c r="F136" s="6" t="s">
        <v>314</v>
      </c>
      <c r="G136" s="9"/>
    </row>
    <row r="137" spans="1:7" ht="23" x14ac:dyDescent="0.25">
      <c r="A137" s="265"/>
      <c r="B137" s="268"/>
      <c r="C137" s="270"/>
      <c r="D137" s="270"/>
      <c r="E137" s="30">
        <v>0.75</v>
      </c>
      <c r="F137" s="6" t="s">
        <v>315</v>
      </c>
      <c r="G137" s="9"/>
    </row>
    <row r="138" spans="1:7" ht="23" x14ac:dyDescent="0.25">
      <c r="A138" s="265"/>
      <c r="B138" s="268"/>
      <c r="C138" s="270"/>
      <c r="D138" s="270"/>
      <c r="E138" s="30">
        <v>1</v>
      </c>
      <c r="F138" s="6" t="s">
        <v>316</v>
      </c>
      <c r="G138" s="9"/>
    </row>
    <row r="139" spans="1:7" ht="12.5" customHeight="1" x14ac:dyDescent="0.25">
      <c r="A139" s="265"/>
      <c r="B139" s="268"/>
      <c r="C139" s="270"/>
      <c r="D139" s="270" t="s">
        <v>466</v>
      </c>
      <c r="E139" s="30">
        <v>1.25</v>
      </c>
      <c r="F139" s="6" t="s">
        <v>317</v>
      </c>
      <c r="G139" s="9"/>
    </row>
    <row r="140" spans="1:7" ht="12.5" customHeight="1" x14ac:dyDescent="0.25">
      <c r="A140" s="265"/>
      <c r="B140" s="268"/>
      <c r="C140" s="270"/>
      <c r="D140" s="270"/>
      <c r="E140" s="30">
        <v>1.5</v>
      </c>
      <c r="F140" s="6" t="s">
        <v>318</v>
      </c>
      <c r="G140" s="9"/>
    </row>
    <row r="141" spans="1:7" ht="12.5" customHeight="1" x14ac:dyDescent="0.25">
      <c r="A141" s="265"/>
      <c r="B141" s="268"/>
      <c r="C141" s="270"/>
      <c r="D141" s="270"/>
      <c r="E141" s="30">
        <v>1.75</v>
      </c>
      <c r="F141" s="6" t="s">
        <v>319</v>
      </c>
      <c r="G141" s="9"/>
    </row>
    <row r="142" spans="1:7" ht="12.5" customHeight="1" x14ac:dyDescent="0.25">
      <c r="A142" s="265"/>
      <c r="B142" s="268"/>
      <c r="C142" s="270"/>
      <c r="D142" s="270"/>
      <c r="E142" s="30">
        <v>2</v>
      </c>
      <c r="F142" s="6" t="s">
        <v>320</v>
      </c>
      <c r="G142" s="9"/>
    </row>
    <row r="143" spans="1:7" ht="12.5" customHeight="1" x14ac:dyDescent="0.25">
      <c r="A143" s="265"/>
      <c r="B143" s="268"/>
      <c r="C143" s="270"/>
      <c r="D143" s="270" t="s">
        <v>476</v>
      </c>
      <c r="E143" s="30">
        <v>2.25</v>
      </c>
      <c r="F143" s="6" t="s">
        <v>321</v>
      </c>
      <c r="G143" s="9"/>
    </row>
    <row r="144" spans="1:7" ht="12.5" customHeight="1" x14ac:dyDescent="0.25">
      <c r="A144" s="265"/>
      <c r="B144" s="268"/>
      <c r="C144" s="270"/>
      <c r="D144" s="270"/>
      <c r="E144" s="30">
        <v>2.5</v>
      </c>
      <c r="F144" s="6" t="s">
        <v>322</v>
      </c>
      <c r="G144" s="9"/>
    </row>
    <row r="145" spans="1:7" ht="23" x14ac:dyDescent="0.25">
      <c r="A145" s="265"/>
      <c r="B145" s="268"/>
      <c r="C145" s="270"/>
      <c r="D145" s="270"/>
      <c r="E145" s="30">
        <v>2.75</v>
      </c>
      <c r="F145" s="6" t="s">
        <v>323</v>
      </c>
      <c r="G145" s="9"/>
    </row>
    <row r="146" spans="1:7" ht="80.5" x14ac:dyDescent="0.25">
      <c r="A146" s="265"/>
      <c r="B146" s="268"/>
      <c r="C146" s="270"/>
      <c r="D146" s="270"/>
      <c r="E146" s="30">
        <v>3</v>
      </c>
      <c r="F146" s="6" t="s">
        <v>324</v>
      </c>
      <c r="G146" s="9"/>
    </row>
    <row r="147" spans="1:7" ht="34.5" x14ac:dyDescent="0.25">
      <c r="A147" s="265"/>
      <c r="B147" s="268"/>
      <c r="C147" s="271" t="s">
        <v>86</v>
      </c>
      <c r="D147" s="5" t="s">
        <v>453</v>
      </c>
      <c r="E147" s="28">
        <v>0</v>
      </c>
      <c r="F147" s="6" t="s">
        <v>325</v>
      </c>
      <c r="G147" s="9"/>
    </row>
    <row r="148" spans="1:7" ht="12.5" customHeight="1" x14ac:dyDescent="0.25">
      <c r="A148" s="265"/>
      <c r="B148" s="268"/>
      <c r="C148" s="272"/>
      <c r="D148" s="270" t="s">
        <v>454</v>
      </c>
      <c r="E148" s="30">
        <v>0.25</v>
      </c>
      <c r="F148" s="6" t="s">
        <v>326</v>
      </c>
      <c r="G148" s="9"/>
    </row>
    <row r="149" spans="1:7" ht="12.5" customHeight="1" x14ac:dyDescent="0.25">
      <c r="A149" s="265"/>
      <c r="B149" s="268"/>
      <c r="C149" s="272"/>
      <c r="D149" s="270"/>
      <c r="E149" s="30">
        <v>0.5</v>
      </c>
      <c r="F149" s="6" t="s">
        <v>327</v>
      </c>
      <c r="G149" s="9"/>
    </row>
    <row r="150" spans="1:7" ht="12.5" customHeight="1" x14ac:dyDescent="0.25">
      <c r="A150" s="265"/>
      <c r="B150" s="268"/>
      <c r="C150" s="272"/>
      <c r="D150" s="270"/>
      <c r="E150" s="30">
        <v>0.75</v>
      </c>
      <c r="F150" s="6" t="s">
        <v>328</v>
      </c>
      <c r="G150" s="9"/>
    </row>
    <row r="151" spans="1:7" ht="12.5" customHeight="1" x14ac:dyDescent="0.25">
      <c r="A151" s="265"/>
      <c r="B151" s="268"/>
      <c r="C151" s="272"/>
      <c r="D151" s="270"/>
      <c r="E151" s="30">
        <v>1</v>
      </c>
      <c r="F151" s="6" t="s">
        <v>329</v>
      </c>
      <c r="G151" s="9"/>
    </row>
    <row r="152" spans="1:7" ht="12.5" customHeight="1" x14ac:dyDescent="0.25">
      <c r="A152" s="265"/>
      <c r="B152" s="268"/>
      <c r="C152" s="272"/>
      <c r="D152" s="270" t="s">
        <v>477</v>
      </c>
      <c r="E152" s="30">
        <v>1.25</v>
      </c>
      <c r="F152" s="6" t="s">
        <v>330</v>
      </c>
      <c r="G152" s="9"/>
    </row>
    <row r="153" spans="1:7" ht="12.5" customHeight="1" x14ac:dyDescent="0.25">
      <c r="A153" s="265"/>
      <c r="B153" s="268"/>
      <c r="C153" s="272"/>
      <c r="D153" s="270"/>
      <c r="E153" s="30">
        <v>1.5</v>
      </c>
      <c r="F153" s="6" t="s">
        <v>331</v>
      </c>
      <c r="G153" s="9"/>
    </row>
    <row r="154" spans="1:7" ht="12.5" customHeight="1" x14ac:dyDescent="0.25">
      <c r="A154" s="265"/>
      <c r="B154" s="268"/>
      <c r="C154" s="272"/>
      <c r="D154" s="270"/>
      <c r="E154" s="30">
        <v>1.75</v>
      </c>
      <c r="F154" s="6" t="s">
        <v>332</v>
      </c>
      <c r="G154" s="9"/>
    </row>
    <row r="155" spans="1:7" ht="12.5" customHeight="1" x14ac:dyDescent="0.25">
      <c r="A155" s="265"/>
      <c r="B155" s="268"/>
      <c r="C155" s="272"/>
      <c r="D155" s="270"/>
      <c r="E155" s="30">
        <v>2</v>
      </c>
      <c r="F155" s="6" t="s">
        <v>333</v>
      </c>
      <c r="G155" s="9"/>
    </row>
    <row r="156" spans="1:7" ht="12.5" customHeight="1" x14ac:dyDescent="0.25">
      <c r="A156" s="265"/>
      <c r="B156" s="268"/>
      <c r="C156" s="272"/>
      <c r="D156" s="270" t="s">
        <v>478</v>
      </c>
      <c r="E156" s="30">
        <v>2.25</v>
      </c>
      <c r="F156" s="6" t="s">
        <v>334</v>
      </c>
      <c r="G156" s="9"/>
    </row>
    <row r="157" spans="1:7" ht="13" customHeight="1" x14ac:dyDescent="0.25">
      <c r="A157" s="265"/>
      <c r="B157" s="268"/>
      <c r="C157" s="272"/>
      <c r="D157" s="270"/>
      <c r="E157" s="30">
        <v>2.5</v>
      </c>
      <c r="F157" s="6" t="s">
        <v>335</v>
      </c>
      <c r="G157" s="9"/>
    </row>
    <row r="158" spans="1:7" ht="13" customHeight="1" x14ac:dyDescent="0.25">
      <c r="A158" s="265"/>
      <c r="B158" s="268"/>
      <c r="C158" s="272"/>
      <c r="D158" s="270"/>
      <c r="E158" s="30">
        <v>2.75</v>
      </c>
      <c r="F158" s="6" t="s">
        <v>336</v>
      </c>
      <c r="G158" s="9"/>
    </row>
    <row r="159" spans="1:7" ht="46" x14ac:dyDescent="0.25">
      <c r="A159" s="266"/>
      <c r="B159" s="269"/>
      <c r="C159" s="273"/>
      <c r="D159" s="270"/>
      <c r="E159" s="30">
        <v>3</v>
      </c>
      <c r="F159" s="6" t="s">
        <v>337</v>
      </c>
      <c r="G159" s="9"/>
    </row>
    <row r="160" spans="1:7" ht="200" x14ac:dyDescent="0.25">
      <c r="A160" s="264">
        <v>5</v>
      </c>
      <c r="B160" s="267" t="s">
        <v>87</v>
      </c>
      <c r="C160" s="270" t="s">
        <v>88</v>
      </c>
      <c r="D160" s="5" t="s">
        <v>453</v>
      </c>
      <c r="E160" s="28">
        <v>0</v>
      </c>
      <c r="F160" s="8" t="s">
        <v>338</v>
      </c>
      <c r="G160" s="13" t="s">
        <v>339</v>
      </c>
    </row>
    <row r="161" spans="1:7" ht="23" x14ac:dyDescent="0.25">
      <c r="A161" s="265"/>
      <c r="B161" s="268"/>
      <c r="C161" s="270"/>
      <c r="D161" s="270" t="s">
        <v>454</v>
      </c>
      <c r="E161" s="30">
        <v>0.25</v>
      </c>
      <c r="F161" s="6" t="s">
        <v>340</v>
      </c>
      <c r="G161" s="282" t="s">
        <v>348</v>
      </c>
    </row>
    <row r="162" spans="1:7" ht="34.5" x14ac:dyDescent="0.25">
      <c r="A162" s="265"/>
      <c r="B162" s="268"/>
      <c r="C162" s="270"/>
      <c r="D162" s="270"/>
      <c r="E162" s="30">
        <v>0.5</v>
      </c>
      <c r="F162" s="6" t="s">
        <v>341</v>
      </c>
      <c r="G162" s="283"/>
    </row>
    <row r="163" spans="1:7" ht="34.5" x14ac:dyDescent="0.25">
      <c r="A163" s="265"/>
      <c r="B163" s="268"/>
      <c r="C163" s="270"/>
      <c r="D163" s="270"/>
      <c r="E163" s="30">
        <v>0.75</v>
      </c>
      <c r="F163" s="6" t="s">
        <v>342</v>
      </c>
      <c r="G163" s="283"/>
    </row>
    <row r="164" spans="1:7" ht="23" x14ac:dyDescent="0.25">
      <c r="A164" s="265"/>
      <c r="B164" s="268"/>
      <c r="C164" s="270"/>
      <c r="D164" s="270"/>
      <c r="E164" s="30">
        <v>1</v>
      </c>
      <c r="F164" s="6" t="s">
        <v>343</v>
      </c>
      <c r="G164" s="283"/>
    </row>
    <row r="165" spans="1:7" ht="23" x14ac:dyDescent="0.25">
      <c r="A165" s="265"/>
      <c r="B165" s="268"/>
      <c r="C165" s="270"/>
      <c r="D165" s="270" t="s">
        <v>479</v>
      </c>
      <c r="E165" s="30">
        <v>1.25</v>
      </c>
      <c r="F165" s="6" t="s">
        <v>344</v>
      </c>
      <c r="G165" s="283"/>
    </row>
    <row r="166" spans="1:7" ht="23" x14ac:dyDescent="0.25">
      <c r="A166" s="265"/>
      <c r="B166" s="268"/>
      <c r="C166" s="270"/>
      <c r="D166" s="270"/>
      <c r="E166" s="30">
        <v>1.5</v>
      </c>
      <c r="F166" s="6" t="s">
        <v>345</v>
      </c>
      <c r="G166" s="283"/>
    </row>
    <row r="167" spans="1:7" ht="23" x14ac:dyDescent="0.25">
      <c r="A167" s="265"/>
      <c r="B167" s="268"/>
      <c r="C167" s="270"/>
      <c r="D167" s="270"/>
      <c r="E167" s="30">
        <v>1.75</v>
      </c>
      <c r="F167" s="6" t="s">
        <v>346</v>
      </c>
      <c r="G167" s="283"/>
    </row>
    <row r="168" spans="1:7" ht="23" x14ac:dyDescent="0.25">
      <c r="A168" s="265"/>
      <c r="B168" s="268"/>
      <c r="C168" s="270"/>
      <c r="D168" s="270"/>
      <c r="E168" s="30">
        <v>2</v>
      </c>
      <c r="F168" s="6" t="s">
        <v>347</v>
      </c>
      <c r="G168" s="284"/>
    </row>
    <row r="169" spans="1:7" ht="44" customHeight="1" x14ac:dyDescent="0.25">
      <c r="A169" s="265"/>
      <c r="B169" s="268"/>
      <c r="C169" s="270"/>
      <c r="D169" s="270" t="s">
        <v>480</v>
      </c>
      <c r="E169" s="30">
        <v>2.25</v>
      </c>
      <c r="F169" s="6" t="s">
        <v>349</v>
      </c>
      <c r="G169" s="271" t="s">
        <v>353</v>
      </c>
    </row>
    <row r="170" spans="1:7" ht="39.5" customHeight="1" x14ac:dyDescent="0.25">
      <c r="A170" s="265"/>
      <c r="B170" s="268"/>
      <c r="C170" s="270"/>
      <c r="D170" s="270"/>
      <c r="E170" s="30">
        <v>2.5</v>
      </c>
      <c r="F170" s="6" t="s">
        <v>350</v>
      </c>
      <c r="G170" s="285"/>
    </row>
    <row r="171" spans="1:7" ht="45" customHeight="1" x14ac:dyDescent="0.25">
      <c r="A171" s="265"/>
      <c r="B171" s="268"/>
      <c r="C171" s="270"/>
      <c r="D171" s="270"/>
      <c r="E171" s="30">
        <v>2.75</v>
      </c>
      <c r="F171" s="6" t="s">
        <v>351</v>
      </c>
      <c r="G171" s="285"/>
    </row>
    <row r="172" spans="1:7" ht="47" customHeight="1" x14ac:dyDescent="0.25">
      <c r="A172" s="265"/>
      <c r="B172" s="268"/>
      <c r="C172" s="270"/>
      <c r="D172" s="270"/>
      <c r="E172" s="30">
        <v>3</v>
      </c>
      <c r="F172" s="6" t="s">
        <v>352</v>
      </c>
      <c r="G172" s="286"/>
    </row>
    <row r="173" spans="1:7" ht="23" x14ac:dyDescent="0.25">
      <c r="A173" s="265"/>
      <c r="B173" s="268"/>
      <c r="C173" s="270" t="s">
        <v>89</v>
      </c>
      <c r="D173" s="5" t="s">
        <v>453</v>
      </c>
      <c r="E173" s="28">
        <v>0</v>
      </c>
      <c r="F173" s="6" t="s">
        <v>354</v>
      </c>
      <c r="G173" s="9"/>
    </row>
    <row r="174" spans="1:7" ht="12.5" customHeight="1" x14ac:dyDescent="0.25">
      <c r="A174" s="265"/>
      <c r="B174" s="268"/>
      <c r="C174" s="270"/>
      <c r="D174" s="270" t="s">
        <v>454</v>
      </c>
      <c r="E174" s="30">
        <v>0.25</v>
      </c>
      <c r="F174" s="6" t="s">
        <v>355</v>
      </c>
      <c r="G174" s="9"/>
    </row>
    <row r="175" spans="1:7" ht="12.5" customHeight="1" x14ac:dyDescent="0.25">
      <c r="A175" s="265"/>
      <c r="B175" s="268"/>
      <c r="C175" s="270"/>
      <c r="D175" s="270"/>
      <c r="E175" s="30">
        <v>0.5</v>
      </c>
      <c r="F175" s="6" t="s">
        <v>356</v>
      </c>
      <c r="G175" s="9"/>
    </row>
    <row r="176" spans="1:7" ht="12.5" customHeight="1" x14ac:dyDescent="0.25">
      <c r="A176" s="265"/>
      <c r="B176" s="268"/>
      <c r="C176" s="270"/>
      <c r="D176" s="270"/>
      <c r="E176" s="30">
        <v>0.75</v>
      </c>
      <c r="F176" s="6" t="s">
        <v>357</v>
      </c>
      <c r="G176" s="9"/>
    </row>
    <row r="177" spans="1:7" ht="69" x14ac:dyDescent="0.25">
      <c r="A177" s="265"/>
      <c r="B177" s="268"/>
      <c r="C177" s="270"/>
      <c r="D177" s="270"/>
      <c r="E177" s="30">
        <v>1</v>
      </c>
      <c r="F177" s="6" t="s">
        <v>358</v>
      </c>
      <c r="G177" s="9"/>
    </row>
    <row r="178" spans="1:7" ht="46" x14ac:dyDescent="0.25">
      <c r="A178" s="265"/>
      <c r="B178" s="268"/>
      <c r="C178" s="270"/>
      <c r="D178" s="270" t="s">
        <v>481</v>
      </c>
      <c r="E178" s="30">
        <v>1.25</v>
      </c>
      <c r="F178" s="6" t="s">
        <v>359</v>
      </c>
      <c r="G178" s="9"/>
    </row>
    <row r="179" spans="1:7" ht="46" x14ac:dyDescent="0.25">
      <c r="A179" s="265"/>
      <c r="B179" s="268"/>
      <c r="C179" s="270"/>
      <c r="D179" s="270"/>
      <c r="E179" s="30">
        <v>1.5</v>
      </c>
      <c r="F179" s="6" t="s">
        <v>360</v>
      </c>
      <c r="G179" s="9"/>
    </row>
    <row r="180" spans="1:7" ht="46" x14ac:dyDescent="0.25">
      <c r="A180" s="265"/>
      <c r="B180" s="268"/>
      <c r="C180" s="270"/>
      <c r="D180" s="270"/>
      <c r="E180" s="30">
        <v>1.75</v>
      </c>
      <c r="F180" s="6" t="s">
        <v>361</v>
      </c>
      <c r="G180" s="9"/>
    </row>
    <row r="181" spans="1:7" ht="46" x14ac:dyDescent="0.25">
      <c r="A181" s="265"/>
      <c r="B181" s="268"/>
      <c r="C181" s="270"/>
      <c r="D181" s="270"/>
      <c r="E181" s="30">
        <v>2</v>
      </c>
      <c r="F181" s="6" t="s">
        <v>362</v>
      </c>
      <c r="G181" s="9"/>
    </row>
    <row r="182" spans="1:7" ht="46" x14ac:dyDescent="0.25">
      <c r="A182" s="265"/>
      <c r="B182" s="268"/>
      <c r="C182" s="270"/>
      <c r="D182" s="270" t="s">
        <v>482</v>
      </c>
      <c r="E182" s="30">
        <v>2.25</v>
      </c>
      <c r="F182" s="6" t="s">
        <v>363</v>
      </c>
      <c r="G182" s="9"/>
    </row>
    <row r="183" spans="1:7" ht="46" x14ac:dyDescent="0.25">
      <c r="A183" s="265"/>
      <c r="B183" s="268"/>
      <c r="C183" s="270"/>
      <c r="D183" s="270"/>
      <c r="E183" s="30">
        <v>2.5</v>
      </c>
      <c r="F183" s="6" t="s">
        <v>364</v>
      </c>
      <c r="G183" s="9"/>
    </row>
    <row r="184" spans="1:7" ht="46" x14ac:dyDescent="0.25">
      <c r="A184" s="265"/>
      <c r="B184" s="268"/>
      <c r="C184" s="270"/>
      <c r="D184" s="270"/>
      <c r="E184" s="30">
        <v>2.75</v>
      </c>
      <c r="F184" s="6" t="s">
        <v>365</v>
      </c>
      <c r="G184" s="9"/>
    </row>
    <row r="185" spans="1:7" ht="46" x14ac:dyDescent="0.25">
      <c r="A185" s="265"/>
      <c r="B185" s="268"/>
      <c r="C185" s="270"/>
      <c r="D185" s="270"/>
      <c r="E185" s="30">
        <v>3</v>
      </c>
      <c r="F185" s="6" t="s">
        <v>366</v>
      </c>
      <c r="G185" s="9"/>
    </row>
    <row r="186" spans="1:7" ht="12.5" customHeight="1" x14ac:dyDescent="0.25">
      <c r="A186" s="265"/>
      <c r="B186" s="268"/>
      <c r="C186" s="271" t="s">
        <v>90</v>
      </c>
      <c r="D186" s="5" t="s">
        <v>453</v>
      </c>
      <c r="E186" s="28">
        <v>0</v>
      </c>
      <c r="F186" s="6" t="s">
        <v>367</v>
      </c>
      <c r="G186" s="9"/>
    </row>
    <row r="187" spans="1:7" ht="23" x14ac:dyDescent="0.25">
      <c r="A187" s="265"/>
      <c r="B187" s="268"/>
      <c r="C187" s="272"/>
      <c r="D187" s="270" t="s">
        <v>454</v>
      </c>
      <c r="E187" s="30">
        <v>0.25</v>
      </c>
      <c r="F187" s="6" t="s">
        <v>368</v>
      </c>
      <c r="G187" s="9"/>
    </row>
    <row r="188" spans="1:7" ht="12.5" customHeight="1" x14ac:dyDescent="0.25">
      <c r="A188" s="265"/>
      <c r="B188" s="268"/>
      <c r="C188" s="272"/>
      <c r="D188" s="270"/>
      <c r="E188" s="30">
        <v>0.5</v>
      </c>
      <c r="F188" s="6" t="s">
        <v>369</v>
      </c>
      <c r="G188" s="9"/>
    </row>
    <row r="189" spans="1:7" ht="12.5" customHeight="1" x14ac:dyDescent="0.25">
      <c r="A189" s="265"/>
      <c r="B189" s="268"/>
      <c r="C189" s="272"/>
      <c r="D189" s="270"/>
      <c r="E189" s="30">
        <v>0.75</v>
      </c>
      <c r="F189" s="6" t="s">
        <v>370</v>
      </c>
      <c r="G189" s="9"/>
    </row>
    <row r="190" spans="1:7" ht="23" x14ac:dyDescent="0.25">
      <c r="A190" s="265"/>
      <c r="B190" s="268"/>
      <c r="C190" s="272"/>
      <c r="D190" s="270"/>
      <c r="E190" s="30">
        <v>1</v>
      </c>
      <c r="F190" s="6" t="s">
        <v>371</v>
      </c>
      <c r="G190" s="9"/>
    </row>
    <row r="191" spans="1:7" ht="12.5" customHeight="1" x14ac:dyDescent="0.25">
      <c r="A191" s="265"/>
      <c r="B191" s="268"/>
      <c r="C191" s="272"/>
      <c r="D191" s="270" t="s">
        <v>483</v>
      </c>
      <c r="E191" s="30">
        <v>1.25</v>
      </c>
      <c r="F191" s="6" t="s">
        <v>372</v>
      </c>
      <c r="G191" s="9"/>
    </row>
    <row r="192" spans="1:7" ht="12.5" customHeight="1" x14ac:dyDescent="0.25">
      <c r="A192" s="265"/>
      <c r="B192" s="268"/>
      <c r="C192" s="272"/>
      <c r="D192" s="270"/>
      <c r="E192" s="30">
        <v>1.5</v>
      </c>
      <c r="F192" s="6" t="s">
        <v>373</v>
      </c>
      <c r="G192" s="9"/>
    </row>
    <row r="193" spans="1:7" ht="23" x14ac:dyDescent="0.25">
      <c r="A193" s="265"/>
      <c r="B193" s="268"/>
      <c r="C193" s="272"/>
      <c r="D193" s="270"/>
      <c r="E193" s="30">
        <v>1.75</v>
      </c>
      <c r="F193" s="6" t="s">
        <v>374</v>
      </c>
      <c r="G193" s="9"/>
    </row>
    <row r="194" spans="1:7" ht="23" x14ac:dyDescent="0.25">
      <c r="A194" s="265"/>
      <c r="B194" s="268"/>
      <c r="C194" s="272"/>
      <c r="D194" s="270"/>
      <c r="E194" s="30">
        <v>2</v>
      </c>
      <c r="F194" s="6" t="s">
        <v>375</v>
      </c>
      <c r="G194" s="9"/>
    </row>
    <row r="195" spans="1:7" ht="12.5" customHeight="1" x14ac:dyDescent="0.25">
      <c r="A195" s="265"/>
      <c r="B195" s="268"/>
      <c r="C195" s="272"/>
      <c r="D195" s="270" t="s">
        <v>484</v>
      </c>
      <c r="E195" s="30">
        <v>2.25</v>
      </c>
      <c r="F195" s="6" t="s">
        <v>376</v>
      </c>
      <c r="G195" s="9"/>
    </row>
    <row r="196" spans="1:7" ht="13" customHeight="1" x14ac:dyDescent="0.25">
      <c r="A196" s="265"/>
      <c r="B196" s="268"/>
      <c r="C196" s="272"/>
      <c r="D196" s="270"/>
      <c r="E196" s="30">
        <v>2.5</v>
      </c>
      <c r="F196" s="6" t="s">
        <v>377</v>
      </c>
      <c r="G196" s="9"/>
    </row>
    <row r="197" spans="1:7" ht="23" x14ac:dyDescent="0.25">
      <c r="A197" s="265"/>
      <c r="B197" s="268"/>
      <c r="C197" s="272"/>
      <c r="D197" s="270"/>
      <c r="E197" s="30">
        <v>2.75</v>
      </c>
      <c r="F197" s="6" t="s">
        <v>378</v>
      </c>
      <c r="G197" s="9"/>
    </row>
    <row r="198" spans="1:7" ht="23" x14ac:dyDescent="0.25">
      <c r="A198" s="266"/>
      <c r="B198" s="269"/>
      <c r="C198" s="273"/>
      <c r="D198" s="270"/>
      <c r="E198" s="30">
        <v>3</v>
      </c>
      <c r="F198" s="6" t="s">
        <v>379</v>
      </c>
      <c r="G198" s="9"/>
    </row>
    <row r="199" spans="1:7" ht="70.5" customHeight="1" x14ac:dyDescent="0.25">
      <c r="A199" s="264">
        <v>6</v>
      </c>
      <c r="B199" s="267" t="s">
        <v>91</v>
      </c>
      <c r="C199" s="270" t="s">
        <v>93</v>
      </c>
      <c r="D199" s="5" t="s">
        <v>453</v>
      </c>
      <c r="E199" s="28">
        <v>0</v>
      </c>
      <c r="F199" s="6" t="s">
        <v>380</v>
      </c>
      <c r="G199" s="9"/>
    </row>
    <row r="200" spans="1:7" ht="23" x14ac:dyDescent="0.25">
      <c r="A200" s="265"/>
      <c r="B200" s="268"/>
      <c r="C200" s="270"/>
      <c r="D200" s="270" t="s">
        <v>454</v>
      </c>
      <c r="E200" s="30">
        <v>0.25</v>
      </c>
      <c r="F200" s="6" t="s">
        <v>381</v>
      </c>
      <c r="G200" s="9"/>
    </row>
    <row r="201" spans="1:7" ht="23" x14ac:dyDescent="0.25">
      <c r="A201" s="265"/>
      <c r="B201" s="268"/>
      <c r="C201" s="270"/>
      <c r="D201" s="270"/>
      <c r="E201" s="30">
        <v>0.5</v>
      </c>
      <c r="F201" s="6" t="s">
        <v>382</v>
      </c>
      <c r="G201" s="9"/>
    </row>
    <row r="202" spans="1:7" ht="37.5" x14ac:dyDescent="0.25">
      <c r="A202" s="265"/>
      <c r="B202" s="268"/>
      <c r="C202" s="270"/>
      <c r="D202" s="270"/>
      <c r="E202" s="30">
        <v>0.75</v>
      </c>
      <c r="F202" s="14" t="s">
        <v>383</v>
      </c>
      <c r="G202" s="9"/>
    </row>
    <row r="203" spans="1:7" ht="12.5" customHeight="1" x14ac:dyDescent="0.25">
      <c r="A203" s="265"/>
      <c r="B203" s="268"/>
      <c r="C203" s="270"/>
      <c r="D203" s="270"/>
      <c r="E203" s="30">
        <v>1</v>
      </c>
      <c r="F203" s="6" t="s">
        <v>384</v>
      </c>
      <c r="G203" s="9"/>
    </row>
    <row r="204" spans="1:7" ht="23" x14ac:dyDescent="0.25">
      <c r="A204" s="265"/>
      <c r="B204" s="268"/>
      <c r="C204" s="270"/>
      <c r="D204" s="270" t="s">
        <v>466</v>
      </c>
      <c r="E204" s="30">
        <v>1.25</v>
      </c>
      <c r="F204" s="6" t="s">
        <v>385</v>
      </c>
      <c r="G204" s="9"/>
    </row>
    <row r="205" spans="1:7" ht="34.5" x14ac:dyDescent="0.25">
      <c r="A205" s="265"/>
      <c r="B205" s="268"/>
      <c r="C205" s="270"/>
      <c r="D205" s="270"/>
      <c r="E205" s="30">
        <v>1.5</v>
      </c>
      <c r="F205" s="6" t="s">
        <v>386</v>
      </c>
      <c r="G205" s="9"/>
    </row>
    <row r="206" spans="1:7" ht="23" x14ac:dyDescent="0.25">
      <c r="A206" s="265"/>
      <c r="B206" s="268"/>
      <c r="C206" s="270"/>
      <c r="D206" s="270"/>
      <c r="E206" s="30">
        <v>1.75</v>
      </c>
      <c r="F206" s="6" t="s">
        <v>387</v>
      </c>
      <c r="G206" s="9"/>
    </row>
    <row r="207" spans="1:7" ht="46" x14ac:dyDescent="0.25">
      <c r="A207" s="265"/>
      <c r="B207" s="268"/>
      <c r="C207" s="270"/>
      <c r="D207" s="270"/>
      <c r="E207" s="30">
        <v>2</v>
      </c>
      <c r="F207" s="6" t="s">
        <v>388</v>
      </c>
      <c r="G207" s="9"/>
    </row>
    <row r="208" spans="1:7" ht="23" x14ac:dyDescent="0.25">
      <c r="A208" s="265"/>
      <c r="B208" s="268"/>
      <c r="C208" s="270"/>
      <c r="D208" s="270" t="s">
        <v>485</v>
      </c>
      <c r="E208" s="30">
        <v>2.25</v>
      </c>
      <c r="F208" s="6" t="s">
        <v>389</v>
      </c>
      <c r="G208" s="9"/>
    </row>
    <row r="209" spans="1:7" ht="23" x14ac:dyDescent="0.25">
      <c r="A209" s="265"/>
      <c r="B209" s="268"/>
      <c r="C209" s="270"/>
      <c r="D209" s="270"/>
      <c r="E209" s="30">
        <v>2.5</v>
      </c>
      <c r="F209" s="6" t="s">
        <v>390</v>
      </c>
      <c r="G209" s="9"/>
    </row>
    <row r="210" spans="1:7" ht="46" x14ac:dyDescent="0.25">
      <c r="A210" s="265"/>
      <c r="B210" s="268"/>
      <c r="C210" s="270"/>
      <c r="D210" s="270"/>
      <c r="E210" s="30">
        <v>2.75</v>
      </c>
      <c r="F210" s="6" t="s">
        <v>391</v>
      </c>
      <c r="G210" s="9"/>
    </row>
    <row r="211" spans="1:7" ht="57.5" x14ac:dyDescent="0.25">
      <c r="A211" s="265"/>
      <c r="B211" s="268"/>
      <c r="C211" s="270"/>
      <c r="D211" s="270"/>
      <c r="E211" s="30">
        <v>3</v>
      </c>
      <c r="F211" s="6" t="s">
        <v>392</v>
      </c>
      <c r="G211" s="9"/>
    </row>
    <row r="212" spans="1:7" ht="12.5" customHeight="1" x14ac:dyDescent="0.25">
      <c r="A212" s="265"/>
      <c r="B212" s="268"/>
      <c r="C212" s="270" t="s">
        <v>94</v>
      </c>
      <c r="D212" s="5" t="s">
        <v>453</v>
      </c>
      <c r="E212" s="28">
        <v>0</v>
      </c>
      <c r="F212" s="6" t="s">
        <v>393</v>
      </c>
      <c r="G212" s="9"/>
    </row>
    <row r="213" spans="1:7" ht="12.5" customHeight="1" x14ac:dyDescent="0.25">
      <c r="A213" s="265"/>
      <c r="B213" s="268"/>
      <c r="C213" s="270"/>
      <c r="D213" s="270" t="s">
        <v>454</v>
      </c>
      <c r="E213" s="30">
        <v>0.25</v>
      </c>
      <c r="F213" s="6" t="s">
        <v>394</v>
      </c>
      <c r="G213" s="9"/>
    </row>
    <row r="214" spans="1:7" ht="12.5" customHeight="1" x14ac:dyDescent="0.25">
      <c r="A214" s="265"/>
      <c r="B214" s="268"/>
      <c r="C214" s="270"/>
      <c r="D214" s="270"/>
      <c r="E214" s="30">
        <v>0.5</v>
      </c>
      <c r="F214" s="6" t="s">
        <v>395</v>
      </c>
      <c r="G214" s="9"/>
    </row>
    <row r="215" spans="1:7" ht="12.5" customHeight="1" x14ac:dyDescent="0.25">
      <c r="A215" s="265"/>
      <c r="B215" s="268"/>
      <c r="C215" s="270"/>
      <c r="D215" s="270"/>
      <c r="E215" s="30">
        <v>0.75</v>
      </c>
      <c r="F215" s="6" t="s">
        <v>396</v>
      </c>
      <c r="G215" s="9"/>
    </row>
    <row r="216" spans="1:7" ht="12.5" customHeight="1" x14ac:dyDescent="0.25">
      <c r="A216" s="265"/>
      <c r="B216" s="268"/>
      <c r="C216" s="270"/>
      <c r="D216" s="270"/>
      <c r="E216" s="30">
        <v>1</v>
      </c>
      <c r="F216" s="6" t="s">
        <v>397</v>
      </c>
      <c r="G216" s="9"/>
    </row>
    <row r="217" spans="1:7" ht="12.5" customHeight="1" x14ac:dyDescent="0.25">
      <c r="A217" s="265"/>
      <c r="B217" s="268"/>
      <c r="C217" s="270"/>
      <c r="D217" s="270" t="s">
        <v>486</v>
      </c>
      <c r="E217" s="30">
        <v>1.25</v>
      </c>
      <c r="F217" s="6" t="s">
        <v>398</v>
      </c>
      <c r="G217" s="9"/>
    </row>
    <row r="218" spans="1:7" ht="12.5" customHeight="1" x14ac:dyDescent="0.25">
      <c r="A218" s="265"/>
      <c r="B218" s="268"/>
      <c r="C218" s="270"/>
      <c r="D218" s="270"/>
      <c r="E218" s="30">
        <v>1.5</v>
      </c>
      <c r="F218" s="6" t="s">
        <v>399</v>
      </c>
      <c r="G218" s="9"/>
    </row>
    <row r="219" spans="1:7" ht="23" x14ac:dyDescent="0.25">
      <c r="A219" s="265"/>
      <c r="B219" s="268"/>
      <c r="C219" s="270"/>
      <c r="D219" s="270"/>
      <c r="E219" s="30">
        <v>1.75</v>
      </c>
      <c r="F219" s="6" t="s">
        <v>400</v>
      </c>
      <c r="G219" s="9"/>
    </row>
    <row r="220" spans="1:7" ht="12.5" customHeight="1" x14ac:dyDescent="0.25">
      <c r="A220" s="265"/>
      <c r="B220" s="268"/>
      <c r="C220" s="270"/>
      <c r="D220" s="270"/>
      <c r="E220" s="30">
        <v>2</v>
      </c>
      <c r="F220" s="6" t="s">
        <v>401</v>
      </c>
      <c r="G220" s="9"/>
    </row>
    <row r="221" spans="1:7" ht="12.5" customHeight="1" x14ac:dyDescent="0.25">
      <c r="A221" s="265"/>
      <c r="B221" s="268"/>
      <c r="C221" s="270"/>
      <c r="D221" s="270" t="s">
        <v>487</v>
      </c>
      <c r="E221" s="30">
        <v>2.25</v>
      </c>
      <c r="F221" s="6" t="s">
        <v>402</v>
      </c>
      <c r="G221" s="9"/>
    </row>
    <row r="222" spans="1:7" ht="12.5" customHeight="1" x14ac:dyDescent="0.25">
      <c r="A222" s="265"/>
      <c r="B222" s="268"/>
      <c r="C222" s="270"/>
      <c r="D222" s="270"/>
      <c r="E222" s="30">
        <v>2.5</v>
      </c>
      <c r="F222" s="6" t="s">
        <v>403</v>
      </c>
      <c r="G222" s="9"/>
    </row>
    <row r="223" spans="1:7" ht="12.5" customHeight="1" x14ac:dyDescent="0.25">
      <c r="A223" s="265"/>
      <c r="B223" s="268"/>
      <c r="C223" s="270"/>
      <c r="D223" s="270"/>
      <c r="E223" s="30">
        <v>2.75</v>
      </c>
      <c r="F223" s="6" t="s">
        <v>404</v>
      </c>
      <c r="G223" s="9"/>
    </row>
    <row r="224" spans="1:7" ht="92" x14ac:dyDescent="0.25">
      <c r="A224" s="265"/>
      <c r="B224" s="268"/>
      <c r="C224" s="270"/>
      <c r="D224" s="270"/>
      <c r="E224" s="30">
        <v>3</v>
      </c>
      <c r="F224" s="6" t="s">
        <v>405</v>
      </c>
      <c r="G224" s="9"/>
    </row>
    <row r="225" spans="1:7" ht="12.5" customHeight="1" x14ac:dyDescent="0.25">
      <c r="A225" s="265"/>
      <c r="B225" s="268"/>
      <c r="C225" s="271" t="s">
        <v>95</v>
      </c>
      <c r="D225" s="5" t="s">
        <v>453</v>
      </c>
      <c r="E225" s="28">
        <v>0</v>
      </c>
      <c r="F225" s="6" t="s">
        <v>406</v>
      </c>
      <c r="G225" s="9"/>
    </row>
    <row r="226" spans="1:7" ht="12.5" customHeight="1" x14ac:dyDescent="0.25">
      <c r="A226" s="265"/>
      <c r="B226" s="268"/>
      <c r="C226" s="272"/>
      <c r="D226" s="270" t="s">
        <v>454</v>
      </c>
      <c r="E226" s="30">
        <v>0.25</v>
      </c>
      <c r="F226" s="6" t="s">
        <v>407</v>
      </c>
      <c r="G226" s="9"/>
    </row>
    <row r="227" spans="1:7" ht="12.5" customHeight="1" x14ac:dyDescent="0.25">
      <c r="A227" s="265"/>
      <c r="B227" s="268"/>
      <c r="C227" s="272"/>
      <c r="D227" s="270"/>
      <c r="E227" s="30">
        <v>0.5</v>
      </c>
      <c r="F227" s="6" t="s">
        <v>408</v>
      </c>
      <c r="G227" s="9"/>
    </row>
    <row r="228" spans="1:7" ht="12.5" customHeight="1" x14ac:dyDescent="0.25">
      <c r="A228" s="265"/>
      <c r="B228" s="268"/>
      <c r="C228" s="272"/>
      <c r="D228" s="270"/>
      <c r="E228" s="30">
        <v>0.75</v>
      </c>
      <c r="F228" s="6" t="s">
        <v>409</v>
      </c>
      <c r="G228" s="9"/>
    </row>
    <row r="229" spans="1:7" ht="12.5" customHeight="1" x14ac:dyDescent="0.25">
      <c r="A229" s="265"/>
      <c r="B229" s="268"/>
      <c r="C229" s="272"/>
      <c r="D229" s="270"/>
      <c r="E229" s="30">
        <v>1</v>
      </c>
      <c r="F229" s="6" t="s">
        <v>410</v>
      </c>
      <c r="G229" s="9"/>
    </row>
    <row r="230" spans="1:7" ht="12.5" customHeight="1" x14ac:dyDescent="0.25">
      <c r="A230" s="265"/>
      <c r="B230" s="268"/>
      <c r="C230" s="272"/>
      <c r="D230" s="270" t="s">
        <v>466</v>
      </c>
      <c r="E230" s="30">
        <v>1.25</v>
      </c>
      <c r="F230" s="6" t="s">
        <v>411</v>
      </c>
      <c r="G230" s="9"/>
    </row>
    <row r="231" spans="1:7" ht="12.5" customHeight="1" x14ac:dyDescent="0.25">
      <c r="A231" s="265"/>
      <c r="B231" s="268"/>
      <c r="C231" s="272"/>
      <c r="D231" s="270"/>
      <c r="E231" s="30">
        <v>1.5</v>
      </c>
      <c r="F231" s="6" t="s">
        <v>412</v>
      </c>
      <c r="G231" s="9"/>
    </row>
    <row r="232" spans="1:7" ht="12.5" customHeight="1" x14ac:dyDescent="0.25">
      <c r="A232" s="265"/>
      <c r="B232" s="268"/>
      <c r="C232" s="272"/>
      <c r="D232" s="270"/>
      <c r="E232" s="30">
        <v>1.75</v>
      </c>
      <c r="F232" s="15" t="s">
        <v>413</v>
      </c>
      <c r="G232" s="9"/>
    </row>
    <row r="233" spans="1:7" ht="12.5" customHeight="1" x14ac:dyDescent="0.25">
      <c r="A233" s="265"/>
      <c r="B233" s="268"/>
      <c r="C233" s="272"/>
      <c r="D233" s="270"/>
      <c r="E233" s="30">
        <v>2</v>
      </c>
      <c r="F233" s="6" t="s">
        <v>414</v>
      </c>
      <c r="G233" s="9"/>
    </row>
    <row r="234" spans="1:7" ht="12.5" customHeight="1" x14ac:dyDescent="0.25">
      <c r="A234" s="265"/>
      <c r="B234" s="268"/>
      <c r="C234" s="272"/>
      <c r="D234" s="270" t="s">
        <v>488</v>
      </c>
      <c r="E234" s="30">
        <v>2.25</v>
      </c>
      <c r="F234" s="6" t="s">
        <v>415</v>
      </c>
      <c r="G234" s="9"/>
    </row>
    <row r="235" spans="1:7" ht="13" customHeight="1" x14ac:dyDescent="0.25">
      <c r="A235" s="265"/>
      <c r="B235" s="268"/>
      <c r="C235" s="272"/>
      <c r="D235" s="270"/>
      <c r="E235" s="30">
        <v>2.5</v>
      </c>
      <c r="F235" s="6" t="s">
        <v>416</v>
      </c>
      <c r="G235" s="9"/>
    </row>
    <row r="236" spans="1:7" ht="13" customHeight="1" x14ac:dyDescent="0.25">
      <c r="A236" s="265"/>
      <c r="B236" s="268"/>
      <c r="C236" s="272"/>
      <c r="D236" s="270"/>
      <c r="E236" s="30">
        <v>2.75</v>
      </c>
      <c r="F236" s="6" t="s">
        <v>417</v>
      </c>
      <c r="G236" s="9"/>
    </row>
    <row r="237" spans="1:7" ht="13" customHeight="1" x14ac:dyDescent="0.25">
      <c r="A237" s="266"/>
      <c r="B237" s="269"/>
      <c r="C237" s="273"/>
      <c r="D237" s="270"/>
      <c r="E237" s="30">
        <v>3</v>
      </c>
      <c r="F237" s="6" t="s">
        <v>418</v>
      </c>
      <c r="G237" s="9"/>
    </row>
    <row r="238" spans="1:7" ht="23" x14ac:dyDescent="0.25">
      <c r="A238" s="264">
        <v>7</v>
      </c>
      <c r="B238" s="267" t="s">
        <v>92</v>
      </c>
      <c r="C238" s="270" t="s">
        <v>96</v>
      </c>
      <c r="D238" s="5" t="s">
        <v>489</v>
      </c>
      <c r="E238" s="28">
        <v>0</v>
      </c>
      <c r="F238" s="7" t="s">
        <v>103</v>
      </c>
      <c r="G238" s="9"/>
    </row>
    <row r="239" spans="1:7" ht="46" x14ac:dyDescent="0.25">
      <c r="A239" s="265"/>
      <c r="B239" s="268"/>
      <c r="C239" s="270"/>
      <c r="D239" s="270" t="s">
        <v>490</v>
      </c>
      <c r="E239" s="30">
        <v>0.25</v>
      </c>
      <c r="F239" s="4" t="s">
        <v>104</v>
      </c>
      <c r="G239" s="9"/>
    </row>
    <row r="240" spans="1:7" ht="34.5" x14ac:dyDescent="0.25">
      <c r="A240" s="265"/>
      <c r="B240" s="268"/>
      <c r="C240" s="270"/>
      <c r="D240" s="270"/>
      <c r="E240" s="30">
        <v>0.5</v>
      </c>
      <c r="F240" s="7" t="s">
        <v>106</v>
      </c>
      <c r="G240" s="9"/>
    </row>
    <row r="241" spans="1:7" ht="34.5" x14ac:dyDescent="0.25">
      <c r="A241" s="265"/>
      <c r="B241" s="268"/>
      <c r="C241" s="270"/>
      <c r="D241" s="270"/>
      <c r="E241" s="30">
        <v>0.75</v>
      </c>
      <c r="F241" s="6" t="s">
        <v>105</v>
      </c>
      <c r="G241" s="9"/>
    </row>
    <row r="242" spans="1:7" ht="46" x14ac:dyDescent="0.25">
      <c r="A242" s="265"/>
      <c r="B242" s="268"/>
      <c r="C242" s="270"/>
      <c r="D242" s="270"/>
      <c r="E242" s="30">
        <v>1</v>
      </c>
      <c r="F242" s="6" t="s">
        <v>107</v>
      </c>
      <c r="G242" s="9"/>
    </row>
    <row r="243" spans="1:7" ht="34.5" x14ac:dyDescent="0.25">
      <c r="A243" s="265"/>
      <c r="B243" s="268"/>
      <c r="C243" s="270"/>
      <c r="D243" s="270" t="s">
        <v>491</v>
      </c>
      <c r="E243" s="30">
        <v>1.25</v>
      </c>
      <c r="F243" s="6" t="s">
        <v>108</v>
      </c>
      <c r="G243" s="9"/>
    </row>
    <row r="244" spans="1:7" ht="34.5" x14ac:dyDescent="0.25">
      <c r="A244" s="265"/>
      <c r="B244" s="268"/>
      <c r="C244" s="270"/>
      <c r="D244" s="270"/>
      <c r="E244" s="30">
        <v>1.5</v>
      </c>
      <c r="F244" s="6" t="s">
        <v>109</v>
      </c>
      <c r="G244" s="9"/>
    </row>
    <row r="245" spans="1:7" ht="34.5" x14ac:dyDescent="0.25">
      <c r="A245" s="265"/>
      <c r="B245" s="268"/>
      <c r="C245" s="270"/>
      <c r="D245" s="270"/>
      <c r="E245" s="30">
        <v>1.75</v>
      </c>
      <c r="F245" s="6" t="s">
        <v>110</v>
      </c>
      <c r="G245" s="9"/>
    </row>
    <row r="246" spans="1:7" ht="34.5" x14ac:dyDescent="0.25">
      <c r="A246" s="265"/>
      <c r="B246" s="268"/>
      <c r="C246" s="270"/>
      <c r="D246" s="270"/>
      <c r="E246" s="30">
        <v>2</v>
      </c>
      <c r="F246" s="6" t="s">
        <v>111</v>
      </c>
      <c r="G246" s="9"/>
    </row>
    <row r="247" spans="1:7" ht="46" x14ac:dyDescent="0.25">
      <c r="A247" s="265"/>
      <c r="B247" s="268"/>
      <c r="C247" s="270"/>
      <c r="D247" s="270" t="s">
        <v>492</v>
      </c>
      <c r="E247" s="30">
        <v>2.25</v>
      </c>
      <c r="F247" s="6" t="s">
        <v>112</v>
      </c>
      <c r="G247" s="9"/>
    </row>
    <row r="248" spans="1:7" x14ac:dyDescent="0.25">
      <c r="A248" s="265"/>
      <c r="B248" s="268"/>
      <c r="C248" s="270"/>
      <c r="D248" s="270"/>
      <c r="E248" s="30">
        <v>2.5</v>
      </c>
      <c r="F248" s="6" t="s">
        <v>113</v>
      </c>
      <c r="G248" s="9"/>
    </row>
    <row r="249" spans="1:7" ht="34.5" x14ac:dyDescent="0.25">
      <c r="A249" s="265"/>
      <c r="B249" s="268"/>
      <c r="C249" s="270"/>
      <c r="D249" s="270"/>
      <c r="E249" s="30">
        <v>2.75</v>
      </c>
      <c r="F249" s="6" t="s">
        <v>114</v>
      </c>
      <c r="G249" s="9"/>
    </row>
    <row r="250" spans="1:7" x14ac:dyDescent="0.25">
      <c r="A250" s="265"/>
      <c r="B250" s="268"/>
      <c r="C250" s="270"/>
      <c r="D250" s="270"/>
      <c r="E250" s="30">
        <v>3</v>
      </c>
      <c r="F250" s="6" t="s">
        <v>115</v>
      </c>
      <c r="G250" s="9"/>
    </row>
    <row r="251" spans="1:7" ht="23" x14ac:dyDescent="0.25">
      <c r="A251" s="265"/>
      <c r="B251" s="268"/>
      <c r="C251" s="270" t="s">
        <v>97</v>
      </c>
      <c r="D251" s="5" t="s">
        <v>493</v>
      </c>
      <c r="E251" s="28">
        <v>0</v>
      </c>
      <c r="F251" s="6" t="s">
        <v>103</v>
      </c>
      <c r="G251" s="9"/>
    </row>
    <row r="252" spans="1:7" ht="12.5" customHeight="1" x14ac:dyDescent="0.25">
      <c r="A252" s="265"/>
      <c r="B252" s="268"/>
      <c r="C252" s="270"/>
      <c r="D252" s="270" t="s">
        <v>494</v>
      </c>
      <c r="E252" s="30">
        <v>0.25</v>
      </c>
      <c r="F252" s="6" t="s">
        <v>116</v>
      </c>
      <c r="G252" s="9"/>
    </row>
    <row r="253" spans="1:7" ht="12.5" customHeight="1" x14ac:dyDescent="0.25">
      <c r="A253" s="265"/>
      <c r="B253" s="268"/>
      <c r="C253" s="270"/>
      <c r="D253" s="270"/>
      <c r="E253" s="30">
        <v>0.5</v>
      </c>
      <c r="F253" s="6" t="s">
        <v>117</v>
      </c>
      <c r="G253" s="9"/>
    </row>
    <row r="254" spans="1:7" ht="23" x14ac:dyDescent="0.25">
      <c r="A254" s="265"/>
      <c r="B254" s="268"/>
      <c r="C254" s="270"/>
      <c r="D254" s="270"/>
      <c r="E254" s="30">
        <v>0.75</v>
      </c>
      <c r="F254" s="6" t="s">
        <v>118</v>
      </c>
      <c r="G254" s="9"/>
    </row>
    <row r="255" spans="1:7" ht="34.5" x14ac:dyDescent="0.25">
      <c r="A255" s="265"/>
      <c r="B255" s="268"/>
      <c r="C255" s="270"/>
      <c r="D255" s="270"/>
      <c r="E255" s="30">
        <v>1</v>
      </c>
      <c r="F255" s="6" t="s">
        <v>119</v>
      </c>
      <c r="G255" s="9"/>
    </row>
    <row r="256" spans="1:7" ht="12.5" customHeight="1" x14ac:dyDescent="0.25">
      <c r="A256" s="265"/>
      <c r="B256" s="268"/>
      <c r="C256" s="270"/>
      <c r="D256" s="270" t="s">
        <v>495</v>
      </c>
      <c r="E256" s="30">
        <v>1.25</v>
      </c>
      <c r="F256" s="6" t="s">
        <v>120</v>
      </c>
      <c r="G256" s="9"/>
    </row>
    <row r="257" spans="1:7" ht="34.5" x14ac:dyDescent="0.25">
      <c r="A257" s="265"/>
      <c r="B257" s="268"/>
      <c r="C257" s="270"/>
      <c r="D257" s="270"/>
      <c r="E257" s="30">
        <v>1.5</v>
      </c>
      <c r="F257" s="6" t="s">
        <v>109</v>
      </c>
      <c r="G257" s="9"/>
    </row>
    <row r="258" spans="1:7" ht="34.5" x14ac:dyDescent="0.25">
      <c r="A258" s="265"/>
      <c r="B258" s="268"/>
      <c r="C258" s="270"/>
      <c r="D258" s="270"/>
      <c r="E258" s="30">
        <v>1.75</v>
      </c>
      <c r="F258" s="6" t="s">
        <v>110</v>
      </c>
      <c r="G258" s="9"/>
    </row>
    <row r="259" spans="1:7" ht="34.5" x14ac:dyDescent="0.25">
      <c r="A259" s="265"/>
      <c r="B259" s="268"/>
      <c r="C259" s="270"/>
      <c r="D259" s="270"/>
      <c r="E259" s="30">
        <v>2</v>
      </c>
      <c r="F259" s="6" t="s">
        <v>121</v>
      </c>
      <c r="G259" s="9"/>
    </row>
    <row r="260" spans="1:7" ht="34.5" x14ac:dyDescent="0.25">
      <c r="A260" s="265"/>
      <c r="B260" s="268"/>
      <c r="C260" s="270"/>
      <c r="D260" s="270" t="s">
        <v>496</v>
      </c>
      <c r="E260" s="30">
        <v>2.25</v>
      </c>
      <c r="F260" s="6" t="s">
        <v>122</v>
      </c>
      <c r="G260" s="9"/>
    </row>
    <row r="261" spans="1:7" x14ac:dyDescent="0.25">
      <c r="A261" s="265"/>
      <c r="B261" s="268"/>
      <c r="C261" s="270"/>
      <c r="D261" s="270"/>
      <c r="E261" s="30">
        <v>2.5</v>
      </c>
      <c r="F261" s="6" t="s">
        <v>113</v>
      </c>
      <c r="G261" s="9"/>
    </row>
    <row r="262" spans="1:7" ht="23" x14ac:dyDescent="0.25">
      <c r="A262" s="265"/>
      <c r="B262" s="268"/>
      <c r="C262" s="270"/>
      <c r="D262" s="270"/>
      <c r="E262" s="30">
        <v>2.75</v>
      </c>
      <c r="F262" s="6" t="s">
        <v>123</v>
      </c>
      <c r="G262" s="9"/>
    </row>
    <row r="263" spans="1:7" x14ac:dyDescent="0.25">
      <c r="A263" s="265"/>
      <c r="B263" s="268"/>
      <c r="C263" s="270"/>
      <c r="D263" s="270"/>
      <c r="E263" s="30">
        <v>3</v>
      </c>
      <c r="F263" s="6" t="s">
        <v>124</v>
      </c>
      <c r="G263" s="9"/>
    </row>
    <row r="264" spans="1:7" ht="34.5" x14ac:dyDescent="0.25">
      <c r="A264" s="265"/>
      <c r="B264" s="268"/>
      <c r="C264" s="271" t="s">
        <v>98</v>
      </c>
      <c r="D264" s="5" t="s">
        <v>497</v>
      </c>
      <c r="E264" s="28">
        <v>0</v>
      </c>
      <c r="F264" s="6" t="s">
        <v>125</v>
      </c>
      <c r="G264" s="9"/>
    </row>
    <row r="265" spans="1:7" ht="12.5" customHeight="1" x14ac:dyDescent="0.25">
      <c r="A265" s="265"/>
      <c r="B265" s="268"/>
      <c r="C265" s="272"/>
      <c r="D265" s="270" t="s">
        <v>498</v>
      </c>
      <c r="E265" s="30">
        <v>0.25</v>
      </c>
      <c r="F265" s="6" t="s">
        <v>126</v>
      </c>
      <c r="G265" s="9"/>
    </row>
    <row r="266" spans="1:7" ht="12.5" customHeight="1" x14ac:dyDescent="0.25">
      <c r="A266" s="265"/>
      <c r="B266" s="268"/>
      <c r="C266" s="272"/>
      <c r="D266" s="270"/>
      <c r="E266" s="30">
        <v>0.5</v>
      </c>
      <c r="F266" s="6" t="s">
        <v>127</v>
      </c>
      <c r="G266" s="9"/>
    </row>
    <row r="267" spans="1:7" ht="12.5" customHeight="1" x14ac:dyDescent="0.25">
      <c r="A267" s="265"/>
      <c r="B267" s="268"/>
      <c r="C267" s="272"/>
      <c r="D267" s="270"/>
      <c r="E267" s="30">
        <v>0.75</v>
      </c>
      <c r="F267" s="6" t="s">
        <v>128</v>
      </c>
      <c r="G267" s="9"/>
    </row>
    <row r="268" spans="1:7" ht="23" x14ac:dyDescent="0.25">
      <c r="A268" s="265"/>
      <c r="B268" s="268"/>
      <c r="C268" s="272"/>
      <c r="D268" s="270"/>
      <c r="E268" s="30">
        <v>1</v>
      </c>
      <c r="F268" s="6" t="s">
        <v>129</v>
      </c>
      <c r="G268" s="9"/>
    </row>
    <row r="269" spans="1:7" ht="23" x14ac:dyDescent="0.25">
      <c r="A269" s="265"/>
      <c r="B269" s="268"/>
      <c r="C269" s="272"/>
      <c r="D269" s="270" t="s">
        <v>499</v>
      </c>
      <c r="E269" s="30">
        <v>1.25</v>
      </c>
      <c r="F269" s="6" t="s">
        <v>130</v>
      </c>
      <c r="G269" s="9"/>
    </row>
    <row r="270" spans="1:7" ht="34.5" x14ac:dyDescent="0.25">
      <c r="A270" s="265"/>
      <c r="B270" s="268"/>
      <c r="C270" s="272"/>
      <c r="D270" s="270"/>
      <c r="E270" s="30">
        <v>1.5</v>
      </c>
      <c r="F270" s="6" t="s">
        <v>109</v>
      </c>
      <c r="G270" s="9"/>
    </row>
    <row r="271" spans="1:7" ht="34.5" x14ac:dyDescent="0.25">
      <c r="A271" s="265"/>
      <c r="B271" s="268"/>
      <c r="C271" s="272"/>
      <c r="D271" s="270"/>
      <c r="E271" s="30">
        <v>1.75</v>
      </c>
      <c r="F271" s="6" t="s">
        <v>110</v>
      </c>
      <c r="G271" s="9"/>
    </row>
    <row r="272" spans="1:7" ht="34.5" x14ac:dyDescent="0.25">
      <c r="A272" s="265"/>
      <c r="B272" s="268"/>
      <c r="C272" s="272"/>
      <c r="D272" s="270"/>
      <c r="E272" s="30">
        <v>2</v>
      </c>
      <c r="F272" s="6" t="s">
        <v>111</v>
      </c>
      <c r="G272" s="9"/>
    </row>
    <row r="273" spans="1:7" ht="34.5" x14ac:dyDescent="0.25">
      <c r="A273" s="265"/>
      <c r="B273" s="268"/>
      <c r="C273" s="272"/>
      <c r="D273" s="270" t="s">
        <v>500</v>
      </c>
      <c r="E273" s="30">
        <v>2.25</v>
      </c>
      <c r="F273" s="6" t="s">
        <v>122</v>
      </c>
      <c r="G273" s="9"/>
    </row>
    <row r="274" spans="1:7" x14ac:dyDescent="0.25">
      <c r="A274" s="265"/>
      <c r="B274" s="268"/>
      <c r="C274" s="272"/>
      <c r="D274" s="270"/>
      <c r="E274" s="30">
        <v>2.5</v>
      </c>
      <c r="F274" s="6" t="s">
        <v>113</v>
      </c>
      <c r="G274" s="9"/>
    </row>
    <row r="275" spans="1:7" ht="23" x14ac:dyDescent="0.25">
      <c r="A275" s="265"/>
      <c r="B275" s="268"/>
      <c r="C275" s="272"/>
      <c r="D275" s="270"/>
      <c r="E275" s="30">
        <v>2.75</v>
      </c>
      <c r="F275" s="6" t="s">
        <v>123</v>
      </c>
      <c r="G275" s="9"/>
    </row>
    <row r="276" spans="1:7" x14ac:dyDescent="0.25">
      <c r="A276" s="266"/>
      <c r="B276" s="269"/>
      <c r="C276" s="273"/>
      <c r="D276" s="270"/>
      <c r="E276" s="30">
        <v>3</v>
      </c>
      <c r="F276" s="6" t="s">
        <v>115</v>
      </c>
      <c r="G276" s="9"/>
    </row>
    <row r="277" spans="1:7" ht="34.5" x14ac:dyDescent="0.25">
      <c r="A277" s="264">
        <v>8</v>
      </c>
      <c r="B277" s="274" t="s">
        <v>99</v>
      </c>
      <c r="C277" s="270" t="s">
        <v>100</v>
      </c>
      <c r="D277" s="5" t="s">
        <v>501</v>
      </c>
      <c r="E277" s="28">
        <v>0</v>
      </c>
      <c r="F277" s="6" t="s">
        <v>131</v>
      </c>
      <c r="G277" s="9"/>
    </row>
    <row r="278" spans="1:7" ht="12.5" customHeight="1" x14ac:dyDescent="0.25">
      <c r="A278" s="265"/>
      <c r="B278" s="275"/>
      <c r="C278" s="270"/>
      <c r="D278" s="270" t="s">
        <v>502</v>
      </c>
      <c r="E278" s="30">
        <v>0.25</v>
      </c>
      <c r="F278" s="6" t="s">
        <v>132</v>
      </c>
      <c r="G278" s="9"/>
    </row>
    <row r="279" spans="1:7" ht="23" x14ac:dyDescent="0.25">
      <c r="A279" s="265"/>
      <c r="B279" s="275"/>
      <c r="C279" s="270"/>
      <c r="D279" s="270"/>
      <c r="E279" s="30">
        <v>0.5</v>
      </c>
      <c r="F279" s="6" t="s">
        <v>133</v>
      </c>
      <c r="G279" s="9"/>
    </row>
    <row r="280" spans="1:7" ht="12.5" customHeight="1" x14ac:dyDescent="0.25">
      <c r="A280" s="265"/>
      <c r="B280" s="275"/>
      <c r="C280" s="270"/>
      <c r="D280" s="270"/>
      <c r="E280" s="30">
        <v>0.75</v>
      </c>
      <c r="F280" s="6" t="s">
        <v>134</v>
      </c>
      <c r="G280" s="9"/>
    </row>
    <row r="281" spans="1:7" ht="96.5" customHeight="1" x14ac:dyDescent="0.25">
      <c r="A281" s="265"/>
      <c r="B281" s="275"/>
      <c r="C281" s="270"/>
      <c r="D281" s="270"/>
      <c r="E281" s="30">
        <v>1</v>
      </c>
      <c r="F281" s="8" t="s">
        <v>135</v>
      </c>
      <c r="G281" s="9"/>
    </row>
    <row r="282" spans="1:7" ht="12.5" customHeight="1" x14ac:dyDescent="0.25">
      <c r="A282" s="265"/>
      <c r="B282" s="275"/>
      <c r="C282" s="270"/>
      <c r="D282" s="270" t="s">
        <v>503</v>
      </c>
      <c r="E282" s="30">
        <v>1.25</v>
      </c>
      <c r="F282" s="6" t="s">
        <v>136</v>
      </c>
      <c r="G282" s="9"/>
    </row>
    <row r="283" spans="1:7" ht="23" x14ac:dyDescent="0.25">
      <c r="A283" s="265"/>
      <c r="B283" s="275"/>
      <c r="C283" s="270"/>
      <c r="D283" s="270"/>
      <c r="E283" s="30">
        <v>1.5</v>
      </c>
      <c r="F283" s="6" t="s">
        <v>137</v>
      </c>
      <c r="G283" s="9"/>
    </row>
    <row r="284" spans="1:7" ht="12.5" customHeight="1" x14ac:dyDescent="0.25">
      <c r="A284" s="265"/>
      <c r="B284" s="275"/>
      <c r="C284" s="270"/>
      <c r="D284" s="270"/>
      <c r="E284" s="30">
        <v>1.75</v>
      </c>
      <c r="F284" s="6" t="s">
        <v>138</v>
      </c>
      <c r="G284" s="9"/>
    </row>
    <row r="285" spans="1:7" ht="46" x14ac:dyDescent="0.25">
      <c r="A285" s="265"/>
      <c r="B285" s="275"/>
      <c r="C285" s="270"/>
      <c r="D285" s="270"/>
      <c r="E285" s="30">
        <v>2</v>
      </c>
      <c r="F285" s="6" t="s">
        <v>139</v>
      </c>
      <c r="G285" s="9"/>
    </row>
    <row r="286" spans="1:7" ht="23" x14ac:dyDescent="0.25">
      <c r="A286" s="265"/>
      <c r="B286" s="275"/>
      <c r="C286" s="270"/>
      <c r="D286" s="270" t="s">
        <v>504</v>
      </c>
      <c r="E286" s="30">
        <v>2.25</v>
      </c>
      <c r="F286" s="6" t="s">
        <v>140</v>
      </c>
      <c r="G286" s="9"/>
    </row>
    <row r="287" spans="1:7" ht="23" x14ac:dyDescent="0.25">
      <c r="A287" s="265"/>
      <c r="B287" s="275"/>
      <c r="C287" s="270"/>
      <c r="D287" s="270"/>
      <c r="E287" s="30">
        <v>2.5</v>
      </c>
      <c r="F287" s="6" t="s">
        <v>141</v>
      </c>
      <c r="G287" s="9"/>
    </row>
    <row r="288" spans="1:7" ht="23" x14ac:dyDescent="0.25">
      <c r="A288" s="265"/>
      <c r="B288" s="275"/>
      <c r="C288" s="270"/>
      <c r="D288" s="270"/>
      <c r="E288" s="30">
        <v>2.75</v>
      </c>
      <c r="F288" s="6" t="s">
        <v>142</v>
      </c>
      <c r="G288" s="9"/>
    </row>
    <row r="289" spans="1:7" ht="57.5" x14ac:dyDescent="0.25">
      <c r="A289" s="265"/>
      <c r="B289" s="275"/>
      <c r="C289" s="270"/>
      <c r="D289" s="270"/>
      <c r="E289" s="30">
        <v>3</v>
      </c>
      <c r="F289" s="6" t="s">
        <v>143</v>
      </c>
      <c r="G289" s="9"/>
    </row>
    <row r="290" spans="1:7" ht="34.5" x14ac:dyDescent="0.25">
      <c r="A290" s="265"/>
      <c r="B290" s="275"/>
      <c r="C290" s="270" t="s">
        <v>101</v>
      </c>
      <c r="D290" s="5" t="s">
        <v>505</v>
      </c>
      <c r="E290" s="28">
        <v>0</v>
      </c>
      <c r="F290" s="6" t="s">
        <v>144</v>
      </c>
      <c r="G290" s="9"/>
    </row>
    <row r="291" spans="1:7" ht="12.5" customHeight="1" x14ac:dyDescent="0.25">
      <c r="A291" s="265"/>
      <c r="B291" s="275"/>
      <c r="C291" s="270"/>
      <c r="D291" s="270" t="s">
        <v>506</v>
      </c>
      <c r="E291" s="30">
        <v>0.25</v>
      </c>
      <c r="F291" s="6" t="s">
        <v>145</v>
      </c>
      <c r="G291" s="9"/>
    </row>
    <row r="292" spans="1:7" ht="12.5" customHeight="1" x14ac:dyDescent="0.25">
      <c r="A292" s="265"/>
      <c r="B292" s="275"/>
      <c r="C292" s="270"/>
      <c r="D292" s="270"/>
      <c r="E292" s="30">
        <v>0.5</v>
      </c>
      <c r="F292" s="6" t="s">
        <v>146</v>
      </c>
      <c r="G292" s="9"/>
    </row>
    <row r="293" spans="1:7" ht="23" x14ac:dyDescent="0.25">
      <c r="A293" s="265"/>
      <c r="B293" s="275"/>
      <c r="C293" s="270"/>
      <c r="D293" s="270"/>
      <c r="E293" s="30">
        <v>0.75</v>
      </c>
      <c r="F293" s="6" t="s">
        <v>147</v>
      </c>
      <c r="G293" s="9"/>
    </row>
    <row r="294" spans="1:7" ht="12.5" customHeight="1" x14ac:dyDescent="0.25">
      <c r="A294" s="265"/>
      <c r="B294" s="275"/>
      <c r="C294" s="270"/>
      <c r="D294" s="270"/>
      <c r="E294" s="30">
        <v>1</v>
      </c>
      <c r="F294" s="6" t="s">
        <v>148</v>
      </c>
      <c r="G294" s="9"/>
    </row>
    <row r="295" spans="1:7" ht="23" x14ac:dyDescent="0.25">
      <c r="A295" s="265"/>
      <c r="B295" s="275"/>
      <c r="C295" s="270"/>
      <c r="D295" s="270" t="s">
        <v>507</v>
      </c>
      <c r="E295" s="30">
        <v>1.25</v>
      </c>
      <c r="F295" s="6" t="s">
        <v>149</v>
      </c>
      <c r="G295" s="9"/>
    </row>
    <row r="296" spans="1:7" ht="23" x14ac:dyDescent="0.25">
      <c r="A296" s="265"/>
      <c r="B296" s="275"/>
      <c r="C296" s="270"/>
      <c r="D296" s="270"/>
      <c r="E296" s="30">
        <v>1.5</v>
      </c>
      <c r="F296" s="6" t="s">
        <v>150</v>
      </c>
      <c r="G296" s="9"/>
    </row>
    <row r="297" spans="1:7" ht="12.5" customHeight="1" x14ac:dyDescent="0.25">
      <c r="A297" s="265"/>
      <c r="B297" s="275"/>
      <c r="C297" s="270"/>
      <c r="D297" s="270"/>
      <c r="E297" s="30">
        <v>1.75</v>
      </c>
      <c r="F297" s="6" t="s">
        <v>151</v>
      </c>
      <c r="G297" s="9"/>
    </row>
    <row r="298" spans="1:7" ht="23" x14ac:dyDescent="0.25">
      <c r="A298" s="265"/>
      <c r="B298" s="275"/>
      <c r="C298" s="270"/>
      <c r="D298" s="270"/>
      <c r="E298" s="30">
        <v>2</v>
      </c>
      <c r="F298" s="6" t="s">
        <v>152</v>
      </c>
      <c r="G298" s="9"/>
    </row>
    <row r="299" spans="1:7" ht="23" x14ac:dyDescent="0.25">
      <c r="A299" s="265"/>
      <c r="B299" s="275"/>
      <c r="C299" s="270"/>
      <c r="D299" s="270" t="s">
        <v>508</v>
      </c>
      <c r="E299" s="30">
        <v>2.25</v>
      </c>
      <c r="F299" s="6" t="s">
        <v>153</v>
      </c>
      <c r="G299" s="9"/>
    </row>
    <row r="300" spans="1:7" ht="23" x14ac:dyDescent="0.25">
      <c r="A300" s="265"/>
      <c r="B300" s="275"/>
      <c r="C300" s="270"/>
      <c r="D300" s="270"/>
      <c r="E300" s="30">
        <v>2.5</v>
      </c>
      <c r="F300" s="6" t="s">
        <v>154</v>
      </c>
      <c r="G300" s="9"/>
    </row>
    <row r="301" spans="1:7" ht="23" x14ac:dyDescent="0.25">
      <c r="A301" s="265"/>
      <c r="B301" s="275"/>
      <c r="C301" s="270"/>
      <c r="D301" s="270"/>
      <c r="E301" s="30">
        <v>2.75</v>
      </c>
      <c r="F301" s="6" t="s">
        <v>155</v>
      </c>
      <c r="G301" s="9"/>
    </row>
    <row r="302" spans="1:7" ht="23" x14ac:dyDescent="0.25">
      <c r="A302" s="265"/>
      <c r="B302" s="275"/>
      <c r="C302" s="270"/>
      <c r="D302" s="270"/>
      <c r="E302" s="30">
        <v>3</v>
      </c>
      <c r="F302" s="6" t="s">
        <v>156</v>
      </c>
      <c r="G302" s="9"/>
    </row>
    <row r="303" spans="1:7" ht="46" x14ac:dyDescent="0.25">
      <c r="A303" s="265"/>
      <c r="B303" s="275"/>
      <c r="C303" s="271" t="s">
        <v>102</v>
      </c>
      <c r="D303" s="5" t="s">
        <v>505</v>
      </c>
      <c r="E303" s="28">
        <v>0</v>
      </c>
      <c r="F303" s="6" t="s">
        <v>157</v>
      </c>
      <c r="G303" s="9"/>
    </row>
    <row r="304" spans="1:7" ht="12.5" customHeight="1" x14ac:dyDescent="0.25">
      <c r="A304" s="265"/>
      <c r="B304" s="275"/>
      <c r="C304" s="272"/>
      <c r="D304" s="270" t="s">
        <v>509</v>
      </c>
      <c r="E304" s="30">
        <v>0.25</v>
      </c>
      <c r="F304" s="6" t="s">
        <v>158</v>
      </c>
      <c r="G304" s="9"/>
    </row>
    <row r="305" spans="1:7" ht="12.5" customHeight="1" x14ac:dyDescent="0.25">
      <c r="A305" s="265"/>
      <c r="B305" s="275"/>
      <c r="C305" s="272"/>
      <c r="D305" s="270"/>
      <c r="E305" s="30">
        <v>0.5</v>
      </c>
      <c r="F305" s="6" t="s">
        <v>159</v>
      </c>
      <c r="G305" s="9"/>
    </row>
    <row r="306" spans="1:7" ht="12.5" customHeight="1" x14ac:dyDescent="0.25">
      <c r="A306" s="265"/>
      <c r="B306" s="275"/>
      <c r="C306" s="272"/>
      <c r="D306" s="270"/>
      <c r="E306" s="30">
        <v>0.75</v>
      </c>
      <c r="F306" s="6" t="s">
        <v>160</v>
      </c>
      <c r="G306" s="9"/>
    </row>
    <row r="307" spans="1:7" ht="12.5" customHeight="1" x14ac:dyDescent="0.25">
      <c r="A307" s="265"/>
      <c r="B307" s="275"/>
      <c r="C307" s="272"/>
      <c r="D307" s="270"/>
      <c r="E307" s="30">
        <v>1</v>
      </c>
      <c r="F307" s="6" t="s">
        <v>161</v>
      </c>
      <c r="G307" s="9"/>
    </row>
    <row r="308" spans="1:7" ht="12.5" customHeight="1" x14ac:dyDescent="0.25">
      <c r="A308" s="265"/>
      <c r="B308" s="275"/>
      <c r="C308" s="272"/>
      <c r="D308" s="270" t="s">
        <v>507</v>
      </c>
      <c r="E308" s="30">
        <v>1.25</v>
      </c>
      <c r="F308" s="6" t="s">
        <v>162</v>
      </c>
      <c r="G308" s="9"/>
    </row>
    <row r="309" spans="1:7" ht="12.5" customHeight="1" x14ac:dyDescent="0.25">
      <c r="A309" s="265"/>
      <c r="B309" s="275"/>
      <c r="C309" s="272"/>
      <c r="D309" s="270"/>
      <c r="E309" s="30">
        <v>1.5</v>
      </c>
      <c r="F309" s="6" t="s">
        <v>163</v>
      </c>
      <c r="G309" s="9"/>
    </row>
    <row r="310" spans="1:7" ht="12.5" customHeight="1" x14ac:dyDescent="0.25">
      <c r="A310" s="265"/>
      <c r="B310" s="275"/>
      <c r="C310" s="272"/>
      <c r="D310" s="270"/>
      <c r="E310" s="30">
        <v>1.75</v>
      </c>
      <c r="F310" s="6" t="s">
        <v>164</v>
      </c>
      <c r="G310" s="9"/>
    </row>
    <row r="311" spans="1:7" ht="34.5" x14ac:dyDescent="0.25">
      <c r="A311" s="265"/>
      <c r="B311" s="275"/>
      <c r="C311" s="272"/>
      <c r="D311" s="270"/>
      <c r="E311" s="30">
        <v>2</v>
      </c>
      <c r="F311" s="6" t="s">
        <v>165</v>
      </c>
      <c r="G311" s="9"/>
    </row>
    <row r="312" spans="1:7" ht="23" x14ac:dyDescent="0.25">
      <c r="A312" s="265"/>
      <c r="B312" s="275"/>
      <c r="C312" s="272"/>
      <c r="D312" s="270" t="s">
        <v>508</v>
      </c>
      <c r="E312" s="30">
        <v>2.25</v>
      </c>
      <c r="F312" s="6" t="s">
        <v>166</v>
      </c>
      <c r="G312" s="9"/>
    </row>
    <row r="313" spans="1:7" ht="13" customHeight="1" x14ac:dyDescent="0.25">
      <c r="A313" s="265"/>
      <c r="B313" s="275"/>
      <c r="C313" s="272"/>
      <c r="D313" s="270"/>
      <c r="E313" s="30">
        <v>2.5</v>
      </c>
      <c r="F313" s="6" t="s">
        <v>167</v>
      </c>
      <c r="G313" s="9"/>
    </row>
    <row r="314" spans="1:7" ht="23" x14ac:dyDescent="0.25">
      <c r="A314" s="265"/>
      <c r="B314" s="275"/>
      <c r="C314" s="272"/>
      <c r="D314" s="270"/>
      <c r="E314" s="30">
        <v>2.75</v>
      </c>
      <c r="F314" s="6" t="s">
        <v>168</v>
      </c>
      <c r="G314" s="9"/>
    </row>
    <row r="315" spans="1:7" ht="34.5" x14ac:dyDescent="0.25">
      <c r="A315" s="266"/>
      <c r="B315" s="276"/>
      <c r="C315" s="273"/>
      <c r="D315" s="270"/>
      <c r="E315" s="30">
        <v>3</v>
      </c>
      <c r="F315" s="6" t="s">
        <v>169</v>
      </c>
      <c r="G315" s="9"/>
    </row>
  </sheetData>
  <mergeCells count="122">
    <mergeCell ref="G161:G168"/>
    <mergeCell ref="G169:G172"/>
    <mergeCell ref="E2:E3"/>
    <mergeCell ref="F2:F3"/>
    <mergeCell ref="C17:C29"/>
    <mergeCell ref="D31:D34"/>
    <mergeCell ref="D35:D38"/>
    <mergeCell ref="D39:D42"/>
    <mergeCell ref="B4:B42"/>
    <mergeCell ref="C69:C81"/>
    <mergeCell ref="D70:D73"/>
    <mergeCell ref="D74:D77"/>
    <mergeCell ref="D78:D81"/>
    <mergeCell ref="C147:C159"/>
    <mergeCell ref="D148:D151"/>
    <mergeCell ref="D152:D155"/>
    <mergeCell ref="D156:D159"/>
    <mergeCell ref="G2:G3"/>
    <mergeCell ref="G104:G107"/>
    <mergeCell ref="A4:A42"/>
    <mergeCell ref="A2:A3"/>
    <mergeCell ref="C30:C42"/>
    <mergeCell ref="D5:D8"/>
    <mergeCell ref="D9:D12"/>
    <mergeCell ref="D13:D16"/>
    <mergeCell ref="C4:C16"/>
    <mergeCell ref="D18:D21"/>
    <mergeCell ref="D22:D25"/>
    <mergeCell ref="D26:D29"/>
    <mergeCell ref="B2:B3"/>
    <mergeCell ref="C2:C3"/>
    <mergeCell ref="D2:D3"/>
    <mergeCell ref="A82:A120"/>
    <mergeCell ref="B82:B120"/>
    <mergeCell ref="C82:C94"/>
    <mergeCell ref="D83:D86"/>
    <mergeCell ref="D87:D90"/>
    <mergeCell ref="D91:D94"/>
    <mergeCell ref="A43:A81"/>
    <mergeCell ref="B43:B81"/>
    <mergeCell ref="C43:C55"/>
    <mergeCell ref="D44:D47"/>
    <mergeCell ref="D48:D51"/>
    <mergeCell ref="D52:D55"/>
    <mergeCell ref="C56:C68"/>
    <mergeCell ref="D57:D60"/>
    <mergeCell ref="D61:D64"/>
    <mergeCell ref="D65:D68"/>
    <mergeCell ref="C95:C107"/>
    <mergeCell ref="D96:D99"/>
    <mergeCell ref="D100:D103"/>
    <mergeCell ref="D104:D107"/>
    <mergeCell ref="C108:C120"/>
    <mergeCell ref="D109:D112"/>
    <mergeCell ref="D113:D116"/>
    <mergeCell ref="D117:D120"/>
    <mergeCell ref="A199:A237"/>
    <mergeCell ref="B199:B237"/>
    <mergeCell ref="C199:C211"/>
    <mergeCell ref="D200:D203"/>
    <mergeCell ref="D204:D207"/>
    <mergeCell ref="D208:D211"/>
    <mergeCell ref="A121:A159"/>
    <mergeCell ref="B121:B159"/>
    <mergeCell ref="C121:C133"/>
    <mergeCell ref="D122:D125"/>
    <mergeCell ref="D126:D129"/>
    <mergeCell ref="D130:D133"/>
    <mergeCell ref="C134:C146"/>
    <mergeCell ref="D135:D138"/>
    <mergeCell ref="D139:D142"/>
    <mergeCell ref="D143:D146"/>
    <mergeCell ref="A160:A198"/>
    <mergeCell ref="B160:B198"/>
    <mergeCell ref="C160:C172"/>
    <mergeCell ref="D161:D164"/>
    <mergeCell ref="D165:D168"/>
    <mergeCell ref="D169:D172"/>
    <mergeCell ref="C173:C185"/>
    <mergeCell ref="D174:D177"/>
    <mergeCell ref="D178:D181"/>
    <mergeCell ref="D182:D185"/>
    <mergeCell ref="C186:C198"/>
    <mergeCell ref="D187:D190"/>
    <mergeCell ref="D191:D194"/>
    <mergeCell ref="D195:D198"/>
    <mergeCell ref="C212:C224"/>
    <mergeCell ref="D213:D216"/>
    <mergeCell ref="D217:D220"/>
    <mergeCell ref="D221:D224"/>
    <mergeCell ref="C225:C237"/>
    <mergeCell ref="D226:D229"/>
    <mergeCell ref="D230:D233"/>
    <mergeCell ref="D234:D237"/>
    <mergeCell ref="C264:C276"/>
    <mergeCell ref="D265:D268"/>
    <mergeCell ref="D269:D272"/>
    <mergeCell ref="D273:D276"/>
    <mergeCell ref="C251:C263"/>
    <mergeCell ref="D252:D255"/>
    <mergeCell ref="D256:D259"/>
    <mergeCell ref="D260:D263"/>
    <mergeCell ref="A238:A276"/>
    <mergeCell ref="B238:B276"/>
    <mergeCell ref="C238:C250"/>
    <mergeCell ref="D239:D242"/>
    <mergeCell ref="D243:D246"/>
    <mergeCell ref="D247:D250"/>
    <mergeCell ref="C303:C315"/>
    <mergeCell ref="D304:D307"/>
    <mergeCell ref="D308:D311"/>
    <mergeCell ref="D312:D315"/>
    <mergeCell ref="A277:A315"/>
    <mergeCell ref="B277:B315"/>
    <mergeCell ref="C277:C289"/>
    <mergeCell ref="D278:D281"/>
    <mergeCell ref="D282:D285"/>
    <mergeCell ref="D286:D289"/>
    <mergeCell ref="C290:C302"/>
    <mergeCell ref="D291:D294"/>
    <mergeCell ref="D295:D298"/>
    <mergeCell ref="D299:D30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E3EE4-EB65-41FE-A8E4-A72D537843BB}">
  <sheetPr codeName="Sheet6"/>
  <dimension ref="A1:H39"/>
  <sheetViews>
    <sheetView showGridLines="0" zoomScale="90" zoomScaleNormal="90" workbookViewId="0">
      <selection activeCell="D5" sqref="D5:D6"/>
    </sheetView>
  </sheetViews>
  <sheetFormatPr defaultRowHeight="16" x14ac:dyDescent="0.4"/>
  <cols>
    <col min="1" max="1" width="4.08984375" style="18" customWidth="1"/>
    <col min="2" max="2" width="27.453125" style="18" customWidth="1"/>
    <col min="3" max="3" width="66.54296875" style="18" customWidth="1"/>
    <col min="4" max="4" width="25.90625" style="18" customWidth="1"/>
    <col min="5" max="8" width="8.6328125" style="18" customWidth="1"/>
    <col min="9" max="16384" width="8.7265625" style="19"/>
  </cols>
  <sheetData>
    <row r="1" spans="1:8" x14ac:dyDescent="0.4">
      <c r="A1" s="16"/>
      <c r="B1" s="230"/>
      <c r="C1" s="230"/>
      <c r="D1" s="313"/>
      <c r="E1" s="16"/>
      <c r="F1" s="16"/>
      <c r="G1" s="16"/>
      <c r="H1" s="16"/>
    </row>
    <row r="2" spans="1:8" ht="20" x14ac:dyDescent="0.4">
      <c r="A2" s="16"/>
      <c r="B2" s="314" t="s">
        <v>450</v>
      </c>
      <c r="C2" s="314"/>
      <c r="D2" s="315"/>
      <c r="E2" s="16"/>
      <c r="F2" s="16"/>
      <c r="G2" s="16"/>
      <c r="H2" s="16"/>
    </row>
    <row r="3" spans="1:8" x14ac:dyDescent="0.4">
      <c r="A3" s="16"/>
      <c r="B3" s="20"/>
      <c r="C3" s="20"/>
      <c r="D3" s="21"/>
      <c r="E3" s="16"/>
      <c r="F3" s="16"/>
      <c r="G3" s="16"/>
      <c r="H3" s="16"/>
    </row>
    <row r="4" spans="1:8" x14ac:dyDescent="0.4">
      <c r="A4" s="16"/>
      <c r="B4" s="22" t="s">
        <v>0</v>
      </c>
      <c r="C4" s="21" t="str">
        <f>'Penilaian APF'!C4</f>
        <v>ABC</v>
      </c>
      <c r="D4" s="27" t="s">
        <v>452</v>
      </c>
      <c r="E4" s="16"/>
      <c r="F4" s="16"/>
      <c r="G4" s="16"/>
      <c r="H4" s="16"/>
    </row>
    <row r="5" spans="1:8" x14ac:dyDescent="0.4">
      <c r="A5" s="16"/>
      <c r="B5" s="22"/>
      <c r="C5" s="22"/>
      <c r="D5" s="316">
        <f>'Penilaian APF'!H6</f>
        <v>0</v>
      </c>
      <c r="E5" s="16"/>
      <c r="F5" s="16"/>
      <c r="G5" s="16"/>
      <c r="H5" s="16"/>
    </row>
    <row r="6" spans="1:8" x14ac:dyDescent="0.4">
      <c r="A6" s="16"/>
      <c r="B6" s="22" t="s">
        <v>1</v>
      </c>
      <c r="C6" s="26">
        <f>'Penilaian APF'!E4</f>
        <v>45857</v>
      </c>
      <c r="D6" s="317"/>
      <c r="E6" s="16"/>
      <c r="F6" s="16"/>
      <c r="G6" s="16"/>
      <c r="H6" s="16"/>
    </row>
    <row r="7" spans="1:8" ht="16.5" thickBot="1" x14ac:dyDescent="0.45">
      <c r="A7" s="16"/>
      <c r="B7" s="17"/>
      <c r="C7" s="17"/>
      <c r="D7" s="16"/>
      <c r="E7" s="16"/>
      <c r="F7" s="16"/>
      <c r="G7" s="16"/>
      <c r="H7" s="16"/>
    </row>
    <row r="8" spans="1:8" ht="31.5" thickBot="1" x14ac:dyDescent="0.45">
      <c r="A8" s="16"/>
      <c r="B8" s="309" t="s">
        <v>420</v>
      </c>
      <c r="C8" s="310"/>
      <c r="D8" s="23" t="s">
        <v>421</v>
      </c>
      <c r="E8" s="16"/>
      <c r="F8" s="16"/>
      <c r="G8" s="16"/>
      <c r="H8" s="16"/>
    </row>
    <row r="9" spans="1:8" x14ac:dyDescent="0.4">
      <c r="A9" s="16"/>
      <c r="B9" s="303" t="s">
        <v>422</v>
      </c>
      <c r="C9" s="304"/>
      <c r="D9" s="24" t="str">
        <f>IF('Penilaian APF'!H10&gt;0, "Ya","Tidak")</f>
        <v>Ya</v>
      </c>
      <c r="E9" s="16"/>
      <c r="F9" s="16"/>
      <c r="G9" s="16"/>
      <c r="H9" s="16"/>
    </row>
    <row r="10" spans="1:8" x14ac:dyDescent="0.4">
      <c r="A10" s="16"/>
      <c r="B10" s="297" t="s">
        <v>423</v>
      </c>
      <c r="C10" s="298"/>
      <c r="D10" s="24" t="str">
        <f>IF('Penilaian APF'!H24&gt;0, "Ya","Tidak")</f>
        <v>Ya</v>
      </c>
      <c r="E10" s="16"/>
      <c r="F10" s="16"/>
      <c r="G10" s="16"/>
      <c r="H10" s="16"/>
    </row>
    <row r="11" spans="1:8" ht="16.5" thickBot="1" x14ac:dyDescent="0.45">
      <c r="A11" s="16"/>
      <c r="B11" s="305" t="s">
        <v>424</v>
      </c>
      <c r="C11" s="306"/>
      <c r="D11" s="24" t="str">
        <f>IF('Penilaian APF'!H38&gt;0, "Ya","Tidak")</f>
        <v>Ya</v>
      </c>
      <c r="E11" s="16"/>
      <c r="F11" s="16"/>
      <c r="G11" s="16"/>
      <c r="H11" s="16"/>
    </row>
    <row r="12" spans="1:8" ht="31.5" thickBot="1" x14ac:dyDescent="0.45">
      <c r="A12" s="16"/>
      <c r="B12" s="309" t="s">
        <v>425</v>
      </c>
      <c r="C12" s="310"/>
      <c r="D12" s="23" t="s">
        <v>421</v>
      </c>
      <c r="E12" s="16"/>
      <c r="F12" s="16"/>
      <c r="G12" s="16"/>
      <c r="H12" s="16"/>
    </row>
    <row r="13" spans="1:8" x14ac:dyDescent="0.4">
      <c r="A13" s="16"/>
      <c r="B13" s="303" t="s">
        <v>426</v>
      </c>
      <c r="C13" s="304"/>
      <c r="D13" s="24" t="str">
        <f>IF('Penilaian APF'!H56&gt;0, "Ya","Tidak")</f>
        <v>Ya</v>
      </c>
      <c r="E13" s="16"/>
      <c r="F13" s="16"/>
      <c r="G13" s="16"/>
      <c r="H13" s="16"/>
    </row>
    <row r="14" spans="1:8" x14ac:dyDescent="0.4">
      <c r="A14" s="16"/>
      <c r="B14" s="307" t="s">
        <v>427</v>
      </c>
      <c r="C14" s="308"/>
      <c r="D14" s="24" t="str">
        <f>IF('Penilaian APF'!H70&gt;0, "Ya","Tidak")</f>
        <v>Ya</v>
      </c>
      <c r="E14" s="16"/>
      <c r="F14" s="16"/>
      <c r="G14" s="16"/>
      <c r="H14" s="16"/>
    </row>
    <row r="15" spans="1:8" ht="16.5" thickBot="1" x14ac:dyDescent="0.45">
      <c r="A15" s="16"/>
      <c r="B15" s="307" t="s">
        <v>428</v>
      </c>
      <c r="C15" s="308"/>
      <c r="D15" s="24" t="str">
        <f>IF('Penilaian APF'!H84&gt;0, "Ya","Tidak")</f>
        <v>Ya</v>
      </c>
      <c r="E15" s="16"/>
      <c r="F15" s="16"/>
      <c r="G15" s="16"/>
      <c r="H15" s="16"/>
    </row>
    <row r="16" spans="1:8" ht="31.5" thickBot="1" x14ac:dyDescent="0.45">
      <c r="A16" s="16"/>
      <c r="B16" s="309" t="s">
        <v>429</v>
      </c>
      <c r="C16" s="310"/>
      <c r="D16" s="23" t="s">
        <v>421</v>
      </c>
      <c r="E16" s="16"/>
      <c r="F16" s="16"/>
      <c r="G16" s="16"/>
      <c r="H16" s="16"/>
    </row>
    <row r="17" spans="1:8" x14ac:dyDescent="0.4">
      <c r="A17" s="16"/>
      <c r="B17" s="303" t="s">
        <v>430</v>
      </c>
      <c r="C17" s="304"/>
      <c r="D17" s="24" t="str">
        <f>IF('Penilaian APF'!H102&gt;0, "Ya","Tidak")</f>
        <v>Ya</v>
      </c>
      <c r="E17" s="16"/>
      <c r="F17" s="16"/>
      <c r="G17" s="16"/>
      <c r="H17" s="16"/>
    </row>
    <row r="18" spans="1:8" x14ac:dyDescent="0.4">
      <c r="A18" s="16"/>
      <c r="B18" s="307" t="s">
        <v>431</v>
      </c>
      <c r="C18" s="308"/>
      <c r="D18" s="24" t="str">
        <f>IF('Penilaian APF'!H116&gt;0, "Ya","Tidak")</f>
        <v>Ya</v>
      </c>
      <c r="E18" s="16"/>
      <c r="F18" s="16"/>
      <c r="G18" s="16"/>
      <c r="H18" s="16"/>
    </row>
    <row r="19" spans="1:8" ht="16.5" thickBot="1" x14ac:dyDescent="0.45">
      <c r="A19" s="16"/>
      <c r="B19" s="307" t="s">
        <v>432</v>
      </c>
      <c r="C19" s="308"/>
      <c r="D19" s="24" t="str">
        <f>IF('Penilaian APF'!H130&gt;0, "Ya","Tidak")</f>
        <v>Ya</v>
      </c>
      <c r="E19" s="16"/>
      <c r="F19" s="16"/>
      <c r="G19" s="16"/>
      <c r="H19" s="16"/>
    </row>
    <row r="20" spans="1:8" ht="31.5" thickBot="1" x14ac:dyDescent="0.45">
      <c r="A20" s="16"/>
      <c r="B20" s="309" t="s">
        <v>38</v>
      </c>
      <c r="C20" s="310"/>
      <c r="D20" s="23" t="s">
        <v>421</v>
      </c>
      <c r="E20" s="16"/>
      <c r="F20" s="16"/>
      <c r="G20" s="16"/>
      <c r="H20" s="16"/>
    </row>
    <row r="21" spans="1:8" x14ac:dyDescent="0.4">
      <c r="A21" s="16"/>
      <c r="B21" s="303" t="s">
        <v>433</v>
      </c>
      <c r="C21" s="304"/>
      <c r="D21" s="24" t="str">
        <f>IF('Penilaian APF'!H148&gt;0, "Ya","Tidak")</f>
        <v>Ya</v>
      </c>
      <c r="E21" s="16"/>
      <c r="F21" s="16"/>
      <c r="G21" s="16"/>
      <c r="H21" s="16"/>
    </row>
    <row r="22" spans="1:8" x14ac:dyDescent="0.4">
      <c r="A22" s="16"/>
      <c r="B22" s="297" t="s">
        <v>434</v>
      </c>
      <c r="C22" s="298"/>
      <c r="D22" s="24" t="str">
        <f>IF('Penilaian APF'!H162&gt;0, "Ya","Tidak")</f>
        <v>Ya</v>
      </c>
      <c r="E22" s="16"/>
      <c r="F22" s="16"/>
      <c r="G22" s="16"/>
      <c r="H22" s="16"/>
    </row>
    <row r="23" spans="1:8" ht="16.5" thickBot="1" x14ac:dyDescent="0.45">
      <c r="A23" s="16"/>
      <c r="B23" s="305" t="s">
        <v>435</v>
      </c>
      <c r="C23" s="306"/>
      <c r="D23" s="24" t="str">
        <f>IF('Penilaian APF'!H176&gt;0, "Ya","Tidak")</f>
        <v>Ya</v>
      </c>
      <c r="E23" s="16"/>
      <c r="F23" s="16"/>
      <c r="G23" s="16"/>
      <c r="H23" s="16"/>
    </row>
    <row r="24" spans="1:8" ht="31.5" thickBot="1" x14ac:dyDescent="0.45">
      <c r="A24" s="16"/>
      <c r="B24" s="311" t="s">
        <v>42</v>
      </c>
      <c r="C24" s="312"/>
      <c r="D24" s="23" t="s">
        <v>421</v>
      </c>
      <c r="E24" s="16"/>
      <c r="F24" s="16"/>
      <c r="G24" s="16"/>
      <c r="H24" s="16"/>
    </row>
    <row r="25" spans="1:8" x14ac:dyDescent="0.4">
      <c r="A25" s="16"/>
      <c r="B25" s="303" t="s">
        <v>436</v>
      </c>
      <c r="C25" s="304"/>
      <c r="D25" s="24" t="str">
        <f>IF('Penilaian APF'!H194&gt;0, "Ya","Tidak")</f>
        <v>Ya</v>
      </c>
      <c r="E25" s="16"/>
      <c r="F25" s="16"/>
      <c r="G25" s="16"/>
      <c r="H25" s="16"/>
    </row>
    <row r="26" spans="1:8" x14ac:dyDescent="0.4">
      <c r="A26" s="16"/>
      <c r="B26" s="297" t="s">
        <v>437</v>
      </c>
      <c r="C26" s="298"/>
      <c r="D26" s="24" t="str">
        <f>IF('Penilaian APF'!H208&gt;0, "Ya","Tidak")</f>
        <v>Ya</v>
      </c>
      <c r="E26" s="16"/>
      <c r="F26" s="16"/>
      <c r="G26" s="16"/>
      <c r="H26" s="16"/>
    </row>
    <row r="27" spans="1:8" ht="16.5" thickBot="1" x14ac:dyDescent="0.45">
      <c r="A27" s="16"/>
      <c r="B27" s="297" t="s">
        <v>438</v>
      </c>
      <c r="C27" s="298"/>
      <c r="D27" s="24" t="str">
        <f>IF('Penilaian APF'!H222&gt;0, "Ya","Tidak")</f>
        <v>Ya</v>
      </c>
      <c r="E27" s="16"/>
      <c r="F27" s="16"/>
      <c r="G27" s="16"/>
      <c r="H27" s="16"/>
    </row>
    <row r="28" spans="1:8" ht="31.5" thickBot="1" x14ac:dyDescent="0.45">
      <c r="A28" s="16"/>
      <c r="B28" s="309" t="s">
        <v>46</v>
      </c>
      <c r="C28" s="310"/>
      <c r="D28" s="23" t="s">
        <v>421</v>
      </c>
      <c r="E28" s="16"/>
      <c r="F28" s="16"/>
      <c r="G28" s="16"/>
      <c r="H28" s="16"/>
    </row>
    <row r="29" spans="1:8" x14ac:dyDescent="0.4">
      <c r="A29" s="16"/>
      <c r="B29" s="303" t="s">
        <v>439</v>
      </c>
      <c r="C29" s="304"/>
      <c r="D29" s="24" t="str">
        <f>IF('Penilaian APF'!H240&gt;0, "Ya","Tidak")</f>
        <v>Ya</v>
      </c>
      <c r="E29" s="16"/>
      <c r="F29" s="16"/>
      <c r="G29" s="16"/>
      <c r="H29" s="16"/>
    </row>
    <row r="30" spans="1:8" x14ac:dyDescent="0.4">
      <c r="A30" s="16"/>
      <c r="B30" s="297" t="s">
        <v>440</v>
      </c>
      <c r="C30" s="298"/>
      <c r="D30" s="24" t="str">
        <f>IF('Penilaian APF'!H254&gt;0, "Ya","Tidak")</f>
        <v>Ya</v>
      </c>
      <c r="E30" s="16"/>
      <c r="F30" s="16"/>
      <c r="G30" s="16"/>
      <c r="H30" s="16"/>
    </row>
    <row r="31" spans="1:8" x14ac:dyDescent="0.4">
      <c r="A31" s="16"/>
      <c r="B31" s="299" t="s">
        <v>441</v>
      </c>
      <c r="C31" s="300"/>
      <c r="D31" s="24" t="str">
        <f>IF('Penilaian APF'!H268&gt;0, "Ya","Tidak")</f>
        <v>Ya</v>
      </c>
      <c r="E31" s="16"/>
      <c r="F31" s="16"/>
      <c r="G31" s="16"/>
      <c r="H31" s="16"/>
    </row>
    <row r="32" spans="1:8" ht="31.5" thickBot="1" x14ac:dyDescent="0.45">
      <c r="A32" s="16"/>
      <c r="B32" s="301" t="s">
        <v>442</v>
      </c>
      <c r="C32" s="302"/>
      <c r="D32" s="23" t="s">
        <v>421</v>
      </c>
      <c r="E32" s="16"/>
      <c r="F32" s="16"/>
      <c r="G32" s="16"/>
      <c r="H32" s="16"/>
    </row>
    <row r="33" spans="1:8" x14ac:dyDescent="0.4">
      <c r="A33" s="16"/>
      <c r="B33" s="303" t="s">
        <v>443</v>
      </c>
      <c r="C33" s="304"/>
      <c r="D33" s="24" t="str">
        <f>IF('Penilaian APF'!H286&gt;0, "Ya","Tidak")</f>
        <v>Ya</v>
      </c>
      <c r="E33" s="16"/>
      <c r="F33" s="16"/>
      <c r="G33" s="16"/>
      <c r="H33" s="16"/>
    </row>
    <row r="34" spans="1:8" x14ac:dyDescent="0.4">
      <c r="A34" s="16"/>
      <c r="B34" s="297" t="s">
        <v>444</v>
      </c>
      <c r="C34" s="298"/>
      <c r="D34" s="24" t="str">
        <f>IF('Penilaian APF'!H300&gt;0, "Ya","Tidak")</f>
        <v>Ya</v>
      </c>
      <c r="E34" s="16"/>
      <c r="F34" s="16"/>
      <c r="G34" s="16"/>
      <c r="H34" s="16"/>
    </row>
    <row r="35" spans="1:8" ht="16.5" thickBot="1" x14ac:dyDescent="0.45">
      <c r="A35" s="16"/>
      <c r="B35" s="305" t="s">
        <v>445</v>
      </c>
      <c r="C35" s="306"/>
      <c r="D35" s="24" t="str">
        <f>IF('Penilaian APF'!H314&gt;0, "Ya","Tidak")</f>
        <v>Ya</v>
      </c>
      <c r="E35" s="16"/>
      <c r="F35" s="16"/>
      <c r="G35" s="16"/>
      <c r="H35" s="16"/>
    </row>
    <row r="36" spans="1:8" ht="31" x14ac:dyDescent="0.4">
      <c r="A36" s="16"/>
      <c r="B36" s="289" t="s">
        <v>446</v>
      </c>
      <c r="C36" s="290"/>
      <c r="D36" s="25" t="s">
        <v>421</v>
      </c>
      <c r="E36" s="16"/>
      <c r="F36" s="16"/>
      <c r="G36" s="16"/>
      <c r="H36" s="16"/>
    </row>
    <row r="37" spans="1:8" x14ac:dyDescent="0.4">
      <c r="A37" s="16"/>
      <c r="B37" s="291" t="s">
        <v>447</v>
      </c>
      <c r="C37" s="292"/>
      <c r="D37" s="24" t="str">
        <f>IF('Penilaian APF'!H332&gt;0, "Ya","Tidak")</f>
        <v>Ya</v>
      </c>
      <c r="E37" s="16"/>
      <c r="F37" s="16"/>
      <c r="G37" s="16"/>
      <c r="H37" s="16"/>
    </row>
    <row r="38" spans="1:8" x14ac:dyDescent="0.4">
      <c r="A38" s="16"/>
      <c r="B38" s="293" t="s">
        <v>448</v>
      </c>
      <c r="C38" s="294"/>
      <c r="D38" s="24" t="str">
        <f>IF('Penilaian APF'!H346&gt;0, "Ya","Tidak")</f>
        <v>Ya</v>
      </c>
      <c r="E38" s="16"/>
      <c r="F38" s="16"/>
      <c r="G38" s="16"/>
      <c r="H38" s="16"/>
    </row>
    <row r="39" spans="1:8" x14ac:dyDescent="0.4">
      <c r="A39" s="16"/>
      <c r="B39" s="295" t="s">
        <v>102</v>
      </c>
      <c r="C39" s="296"/>
      <c r="D39" s="24" t="str">
        <f>IF('Penilaian APF'!H360&gt;0, "Ya","Tidak")</f>
        <v>Ya</v>
      </c>
      <c r="E39" s="16"/>
      <c r="F39" s="16"/>
      <c r="G39" s="16"/>
      <c r="H39" s="16"/>
    </row>
  </sheetData>
  <mergeCells count="35">
    <mergeCell ref="B17:C17"/>
    <mergeCell ref="B1:D1"/>
    <mergeCell ref="B2:D2"/>
    <mergeCell ref="B8:C8"/>
    <mergeCell ref="B9:C9"/>
    <mergeCell ref="B10:C10"/>
    <mergeCell ref="B11:C11"/>
    <mergeCell ref="D5:D6"/>
    <mergeCell ref="B12:C12"/>
    <mergeCell ref="B13:C13"/>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6:C36"/>
    <mergeCell ref="B37:C37"/>
    <mergeCell ref="B38:C38"/>
    <mergeCell ref="B39:C39"/>
    <mergeCell ref="B30:C30"/>
    <mergeCell ref="B31:C31"/>
    <mergeCell ref="B32:C32"/>
    <mergeCell ref="B33:C33"/>
    <mergeCell ref="B34:C34"/>
    <mergeCell ref="B35:C35"/>
  </mergeCells>
  <conditionalFormatting sqref="D8:D39">
    <cfRule type="containsText" dxfId="1" priority="1" operator="containsText" text="Tidak">
      <formula>NOT(ISERROR(SEARCH("Tidak",D8)))</formula>
    </cfRule>
    <cfRule type="containsText" dxfId="0" priority="2" operator="containsText" text="Ya">
      <formula>NOT(ISERROR(SEARCH("Ya",D8)))</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Dashboard</vt:lpstr>
      <vt:lpstr>Penilaian APF</vt:lpstr>
      <vt:lpstr>Semakan Markah</vt:lpstr>
      <vt:lpstr>Rubrik &amp; Evidence</vt:lpstr>
      <vt:lpstr>Glosary</vt:lpstr>
      <vt:lpstr>Pembuktian (Evidence)</vt:lpstr>
      <vt:lpstr>Semakan</vt:lpstr>
      <vt:lpstr>'Semakan Markah'!Print_Area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Syed Mohd Fitri Syed Abdul Rahim</dc:creator>
  <cp:lastModifiedBy>Syed Mohd Fitri Syed Abdul Rahim</cp:lastModifiedBy>
  <cp:lastPrinted>2025-08-06T05:08:24Z</cp:lastPrinted>
  <dcterms:created xsi:type="dcterms:W3CDTF">2025-05-29T13:25:19Z</dcterms:created>
  <dcterms:modified xsi:type="dcterms:W3CDTF">2025-08-06T06:43:25Z</dcterms:modified>
</cp:coreProperties>
</file>